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38" documentId="120_S{2AC9BD13-BADA-5192-A53E-5A8FF88502F6}" xr6:coauthVersionLast="47" xr6:coauthVersionMax="47" xr10:uidLastSave="{53ABCB5B-B05A-4DAC-AD24-A5D5D0F3740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<sst xmlns="http://schemas.openxmlformats.org/spreadsheetml/2006/main" count="181602" uniqueCount="39214">
  <si>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</si>
  <si>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</si>
  <si>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</si>
  <si>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</si>
  <si>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</si>
  <si>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</si>
  <si>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</si>
  <si>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</si>
  <si>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</si>
  <si>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</si>
  <si>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</si>
  <si>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</si>
  <si>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</si>
  <si>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</si>
  <si>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</si>
  <si>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</si>
  <si>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</si>
  <si>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</si>
  <si>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</si>
  <si>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</si>
  <si>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</si>
  <si>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</si>
  <si>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</si>
  <si>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</si>
  <si>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</si>
  <si>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</si>
  <si>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</si>
  <si>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</si>
  <si>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</si>
  <si>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</si>
  <si>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</si>
  <si>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</si>
  <si>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</si>
  <si>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</si>
  <si>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</si>
  <si>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</si>
  <si>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</si>
  <si>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</si>
  <si>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</si>
  <si>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</si>
  <si>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</si>
  <si>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</si>
  <si>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</si>
  <si>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</si>
  <si>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</si>
  <si>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</si>
  <si>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</si>
  <si>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</si>
  <si>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</si>
  <si>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</si>
  <si>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</si>
  <si>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</si>
  <si>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</si>
  <si>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</si>
  <si>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</si>
  <si>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</si>
  <si>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</si>
  <si>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</si>
  <si>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</si>
  <si>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</si>
  <si>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</si>
  <si>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</si>
  <si>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</si>
  <si>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</si>
  <si>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</si>
  <si>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</si>
  <si>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</si>
  <si>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</si>
  <si>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</si>
  <si>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</si>
  <si>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</si>
  <si>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</si>
  <si>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</si>
  <si>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</si>
  <si>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</si>
  <si>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</si>
  <si>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</si>
  <si>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</si>
  <si>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</si>
  <si>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</si>
  <si>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</si>
  <si>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</si>
  <si>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</si>
  <si>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</si>
  <si>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</si>
  <si>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</si>
  <si>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</si>
  <si>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</si>
  <si>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</si>
  <si>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</si>
  <si>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</si>
  <si>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</si>
  <si>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</si>
  <si>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</si>
  <si>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</si>
  <si>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</si>
  <si>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</si>
  <si>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</si>
  <si>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</si>
  <si>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</si>
  <si>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</si>
  <si>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</si>
  <si>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</si>
  <si>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</si>
  <si>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</si>
  <si>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</si>
  <si>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</si>
  <si>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</si>
  <si>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</si>
  <si>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</si>
  <si>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</si>
  <si>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</si>
  <si>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</si>
  <si>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</si>
  <si>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</si>
  <si>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</si>
  <si>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</si>
  <si>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</si>
  <si>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</si>
  <si>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</si>
  <si>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</si>
  <si>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</si>
  <si>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</si>
  <si>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</si>
  <si>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</si>
  <si>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</si>
  <si>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</si>
  <si>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</si>
  <si>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</si>
  <si>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</si>
  <si>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</si>
  <si>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</si>
  <si>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</si>
  <si>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</si>
  <si>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</si>
  <si>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</si>
  <si>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</si>
  <si>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</si>
  <si>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</si>
  <si>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</si>
  <si>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</si>
  <si>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</si>
  <si>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</si>
  <si>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</si>
  <si>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</si>
  <si>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</si>
  <si>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</si>
  <si>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</si>
  <si>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</si>
  <si>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</si>
  <si>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</si>
  <si>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</si>
  <si>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</si>
  <si>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</si>
  <si>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</si>
  <si>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</si>
  <si>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</si>
  <si>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</si>
  <si>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</si>
  <si>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</si>
  <si>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</si>
  <si>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</si>
  <si>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</si>
  <si>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</si>
  <si>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</si>
  <si>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</si>
  <si>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</si>
  <si>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</si>
  <si>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</si>
  <si>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</si>
  <si>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</si>
  <si>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</si>
  <si>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</si>
  <si>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</si>
  <si>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</si>
  <si>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</si>
  <si>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</si>
  <si>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</si>
  <si>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</si>
  <si>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</si>
  <si>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</si>
  <si>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</si>
  <si>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</si>
  <si>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</si>
  <si>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</si>
  <si>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</si>
  <si>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</si>
  <si>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</si>
  <si>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</si>
  <si>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</si>
  <si>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</si>
  <si>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</si>
  <si>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</si>
  <si>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</si>
  <si>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</si>
  <si>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</si>
  <si>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</si>
  <si>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</si>
  <si>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</si>
  <si>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</si>
  <si>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</si>
  <si>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</si>
  <si>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</si>
  <si>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</si>
  <si>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</si>
  <si>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</si>
  <si>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</si>
  <si>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</si>
  <si>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</si>
  <si>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</si>
  <si>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</si>
  <si>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</si>
  <si>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</si>
  <si>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</si>
  <si>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</si>
  <si>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</si>
  <si>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</si>
  <si>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</si>
  <si>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</si>
  <si>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</si>
  <si>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</si>
  <si>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</si>
  <si>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</si>
  <si>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</si>
  <si>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</si>
  <si>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</si>
  <si>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</si>
  <si>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</si>
  <si>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</si>
  <si>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</si>
  <si>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</si>
  <si>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</si>
  <si>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</si>
  <si>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</si>
  <si>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</si>
  <si>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</si>
  <si>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</si>
  <si>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</si>
  <si>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</si>
  <si>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</si>
  <si>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</si>
  <si>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</si>
  <si>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</si>
  <si>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</si>
  <si>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</si>
  <si>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</si>
  <si>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</si>
  <si>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</si>
  <si>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</si>
  <si>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</si>
  <si>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</si>
  <si>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</si>
  <si>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</si>
  <si>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</si>
  <si>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</si>
  <si>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</si>
  <si>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</si>
  <si>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</si>
  <si>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</si>
  <si>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</si>
  <si>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</si>
  <si>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</si>
  <si>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</si>
  <si>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</si>
  <si>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</si>
  <si>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</si>
  <si>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</si>
  <si>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</si>
  <si>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</si>
  <si>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</si>
  <si>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</si>
  <si>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</si>
  <si>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</si>
  <si>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</si>
  <si>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</si>
  <si>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</si>
  <si>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</si>
  <si>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</si>
  <si>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</si>
  <si>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</si>
  <si>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</si>
  <si>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</si>
  <si>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</si>
  <si>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</si>
  <si>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</si>
  <si>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</si>
  <si>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</si>
  <si>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</si>
  <si>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</si>
  <si>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</si>
  <si>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</si>
  <si>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</si>
  <si>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</si>
  <si>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</si>
  <si>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</si>
  <si>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</si>
  <si>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</si>
  <si>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</si>
  <si>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</si>
  <si>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</si>
  <si>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</si>
  <si>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</si>
  <si>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</si>
  <si>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</si>
  <si>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</si>
  <si>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</si>
  <si>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</si>
  <si>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</si>
  <si>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</si>
  <si>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</si>
  <si>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</si>
  <si>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</si>
  <si>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</si>
  <si>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</si>
  <si>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</si>
  <si>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</si>
  <si>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</si>
  <si>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</si>
  <si>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</si>
  <si>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</si>
  <si>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</si>
  <si>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</si>
  <si>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</si>
  <si>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</si>
  <si>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</si>
  <si>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</si>
  <si>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</si>
  <si>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</si>
  <si>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</si>
  <si>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</si>
  <si>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</si>
  <si>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</si>
  <si>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</si>
  <si>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</si>
  <si>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</si>
  <si>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</si>
  <si>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</si>
  <si>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</si>
  <si>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</si>
  <si>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</si>
  <si>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</si>
  <si>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</si>
  <si>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</si>
  <si>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</si>
  <si>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</si>
  <si>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</si>
  <si>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</si>
  <si>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</si>
  <si>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</si>
  <si>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</si>
  <si>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</si>
  <si>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</si>
  <si>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</si>
  <si>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</si>
  <si>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</si>
  <si>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</si>
  <si>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</si>
  <si>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</si>
  <si>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</si>
  <si>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</si>
  <si>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</si>
  <si>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</si>
  <si>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</si>
  <si>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</si>
  <si>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</si>
  <si>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</si>
  <si>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</si>
  <si>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</si>
  <si>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</si>
  <si>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</si>
  <si>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</si>
  <si>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</si>
  <si>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</si>
  <si>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</si>
  <si>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</si>
  <si>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</si>
  <si>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</si>
  <si>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</si>
  <si>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</si>
  <si>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</si>
  <si>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</si>
  <si>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</si>
  <si>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</si>
  <si>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</si>
  <si>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</si>
  <si>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</si>
  <si>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</si>
  <si>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</si>
  <si>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</si>
  <si>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</si>
  <si>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</si>
  <si>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</si>
  <si>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</si>
  <si>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</si>
  <si>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</si>
  <si>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</si>
  <si>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</si>
  <si>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</si>
  <si>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</si>
  <si>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</si>
  <si>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</si>
  <si>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</si>
  <si>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</si>
  <si>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</si>
  <si>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</si>
  <si>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</si>
  <si>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</si>
  <si>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</si>
  <si>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</si>
  <si>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</si>
  <si>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</si>
  <si>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</si>
  <si>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</si>
  <si>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</si>
  <si>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</si>
  <si>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</si>
  <si>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</si>
  <si>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</si>
  <si>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</si>
  <si>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</si>
  <si>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</si>
  <si>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</si>
  <si>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</si>
  <si>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</si>
  <si>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</si>
  <si>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</si>
  <si>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</si>
  <si>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</si>
  <si>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</si>
  <si>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</si>
  <si>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</si>
  <si>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</si>
  <si>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</si>
  <si>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</si>
  <si>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</si>
  <si>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</si>
  <si>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</si>
  <si>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</si>
  <si>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</si>
  <si>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</si>
  <si>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</si>
  <si>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</si>
  <si>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</si>
  <si>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</si>
  <si>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</si>
  <si>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</si>
  <si>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</si>
  <si>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</si>
  <si>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</si>
  <si>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</si>
  <si>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</si>
  <si>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</si>
  <si>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</si>
  <si>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</si>
  <si>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</si>
  <si>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</si>
  <si>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</si>
  <si>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</si>
  <si>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</si>
  <si>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</si>
  <si>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</si>
  <si>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</si>
  <si>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</si>
  <si>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</si>
  <si>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</si>
  <si>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</si>
  <si>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</si>
  <si>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</si>
  <si>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</si>
  <si>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</si>
  <si>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</si>
  <si>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</si>
  <si>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</si>
  <si>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</si>
  <si>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</si>
  <si>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</si>
  <si>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</si>
  <si>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</si>
  <si>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</si>
  <si>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</si>
  <si>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</si>
  <si>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</si>
  <si>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</si>
  <si>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</si>
  <si>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</si>
  <si>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</si>
  <si>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</si>
  <si>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</si>
  <si>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</si>
  <si>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</si>
  <si>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</si>
  <si>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</si>
  <si>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</si>
  <si>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</si>
  <si>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</si>
  <si>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</si>
  <si>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</si>
  <si>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</si>
  <si>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</si>
  <si>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</si>
  <si>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</si>
  <si>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</si>
  <si>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</si>
  <si>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</si>
  <si>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</si>
  <si>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</si>
  <si>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</si>
  <si>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</si>
  <si>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</si>
  <si>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</si>
  <si>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</si>
  <si>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</si>
  <si>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</si>
  <si>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</si>
  <si>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</si>
  <si>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</si>
  <si>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</si>
  <si>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</si>
  <si>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</si>
  <si>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</si>
  <si>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</si>
  <si>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</si>
  <si>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</si>
  <si>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</si>
  <si>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</si>
  <si>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</si>
  <si>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</si>
  <si>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</si>
  <si>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</si>
  <si>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</si>
  <si>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</si>
  <si>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</si>
  <si>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</si>
  <si>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</si>
  <si>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</si>
  <si>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</si>
  <si>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</si>
  <si>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</si>
  <si>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</si>
  <si>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</si>
  <si>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</si>
  <si>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</si>
  <si>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</si>
  <si>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</si>
  <si>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</si>
  <si>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</si>
  <si>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</si>
  <si>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</si>
  <si>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</si>
  <si>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</si>
  <si>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</si>
  <si>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</si>
  <si>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</si>
  <si>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</si>
  <si>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</si>
  <si>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</si>
  <si>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</si>
  <si>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</si>
  <si>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</si>
  <si>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</si>
  <si>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</si>
  <si>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</si>
  <si>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</si>
  <si>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</si>
  <si>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</si>
  <si>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</si>
  <si>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</si>
  <si>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</si>
  <si>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</si>
  <si>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</si>
  <si>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</si>
  <si>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</si>
  <si>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</si>
  <si>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</si>
  <si>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</si>
  <si>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</si>
  <si>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</si>
  <si>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</si>
  <si>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</si>
  <si>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</si>
  <si>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</si>
  <si>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</si>
  <si>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</si>
  <si>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</si>
  <si>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</si>
  <si>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</si>
  <si>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</si>
  <si>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</si>
  <si>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</si>
  <si>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</si>
  <si>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</si>
  <si>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</si>
  <si>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</si>
  <si>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</si>
  <si>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</si>
  <si>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</si>
  <si>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</si>
  <si>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</si>
  <si>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</si>
  <si>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</si>
  <si>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</si>
  <si>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</si>
  <si>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</si>
  <si>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</si>
  <si>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</si>
  <si>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</si>
  <si>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</si>
  <si>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</si>
  <si>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</si>
  <si>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</si>
  <si>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</si>
  <si>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</si>
  <si>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</si>
  <si>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</si>
  <si>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</si>
  <si>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</si>
  <si>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</si>
  <si>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</si>
  <si>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</si>
  <si>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</si>
  <si>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</si>
  <si>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</si>
  <si>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</si>
  <si>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</si>
  <si>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</si>
  <si>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</si>
  <si>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</si>
  <si>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</si>
  <si>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</si>
  <si>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</si>
  <si>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</si>
  <si>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</si>
  <si>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</si>
  <si>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</si>
  <si>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</si>
  <si>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</si>
  <si>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</si>
  <si>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</si>
  <si>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</si>
  <si>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</si>
  <si>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</si>
  <si>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</si>
  <si>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</si>
  <si>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</si>
  <si>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</si>
  <si>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</si>
  <si>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</si>
  <si>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</si>
  <si>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</si>
  <si>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</si>
  <si>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</si>
  <si>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</si>
  <si>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</si>
  <si>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</si>
  <si>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</si>
  <si>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</si>
  <si>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</si>
  <si>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</si>
  <si>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</si>
  <si>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</si>
  <si>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</si>
  <si>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</si>
  <si>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</si>
  <si>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</si>
  <si>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</si>
  <si>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</si>
  <si>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</si>
  <si>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</si>
  <si>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</si>
  <si>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</si>
  <si>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</si>
  <si>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</si>
  <si>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</si>
  <si>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</si>
  <si>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</si>
  <si>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</si>
  <si>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</si>
  <si>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</si>
  <si>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</si>
  <si>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</si>
  <si>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</si>
  <si>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</si>
  <si>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</si>
  <si>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</si>
  <si>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</si>
  <si>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</si>
  <si>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</si>
  <si>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</si>
  <si>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</si>
  <si>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</si>
  <si>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</si>
  <si>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</si>
  <si>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</si>
  <si>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</si>
  <si>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</si>
  <si>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</si>
  <si>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</si>
  <si>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</si>
  <si>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</si>
  <si>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</si>
  <si>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</si>
  <si>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</si>
  <si>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</si>
  <si>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</si>
  <si>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</si>
  <si>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</si>
  <si>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</si>
  <si>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</si>
  <si>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</si>
  <si>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</si>
  <si>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</si>
  <si>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</si>
  <si>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</si>
  <si>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</si>
  <si>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</si>
  <si>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</si>
  <si>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</si>
  <si>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</si>
  <si>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</si>
  <si>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</si>
  <si>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</si>
  <si>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</si>
  <si>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</si>
  <si>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</si>
  <si>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</si>
  <si>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</si>
  <si>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</si>
  <si>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</si>
  <si>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</si>
  <si>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</si>
  <si>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</si>
  <si>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</si>
  <si>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</si>
  <si>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</si>
  <si>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</si>
  <si>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</si>
  <si>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</si>
  <si>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</si>
  <si>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</si>
  <si>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</si>
  <si>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</si>
  <si>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</si>
  <si>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</si>
  <si>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</si>
  <si>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</si>
  <si>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</si>
  <si>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</si>
  <si>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</si>
  <si>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</si>
  <si>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</si>
  <si>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</si>
  <si>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</si>
  <si>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</si>
  <si>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</si>
  <si>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</si>
  <si>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</si>
  <si>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</si>
  <si>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</si>
  <si>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</si>
  <si>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</si>
  <si>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</si>
  <si>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</si>
  <si>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</si>
  <si>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</si>
  <si>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</si>
  <si>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</si>
  <si>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</si>
  <si>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</si>
  <si>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</si>
  <si>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</si>
  <si>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</si>
  <si>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</si>
  <si>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</si>
  <si>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</si>
  <si>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</si>
  <si>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</si>
  <si>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</si>
  <si>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</si>
  <si>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</si>
  <si>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</si>
  <si>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</si>
  <si>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</si>
  <si>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</si>
  <si>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</si>
  <si>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</si>
  <si>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</si>
  <si>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</si>
  <si>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</si>
  <si>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</si>
  <si>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</si>
  <si>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</si>
  <si>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</si>
  <si>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</si>
  <si>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</si>
  <si>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</si>
  <si>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</si>
  <si>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</si>
  <si>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</si>
  <si>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</si>
  <si>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</si>
  <si>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</si>
  <si>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</si>
  <si>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</si>
  <si>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</si>
  <si>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</si>
  <si>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</si>
  <si>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</si>
  <si>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</si>
  <si>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</si>
  <si>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</si>
  <si>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</si>
  <si>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</si>
  <si>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</si>
  <si>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</si>
  <si>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</si>
  <si>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</si>
  <si>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</si>
  <si>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</si>
  <si>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</si>
  <si>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</si>
  <si>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</si>
  <si>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</si>
  <si>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</si>
  <si>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</si>
  <si>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</si>
  <si>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</si>
  <si>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</si>
  <si>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</si>
  <si>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</si>
  <si>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</si>
  <si>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</si>
  <si>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</si>
  <si>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</si>
  <si>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</si>
  <si>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</si>
  <si>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</si>
  <si>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</si>
  <si>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</si>
  <si>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</si>
  <si>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</si>
  <si>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</si>
  <si>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</si>
  <si>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</si>
  <si>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</si>
  <si>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</si>
  <si>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</si>
  <si>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</si>
  <si>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</si>
  <si>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</si>
  <si>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</si>
  <si>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</si>
  <si>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</si>
  <si>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</si>
  <si>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</si>
  <si>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</si>
  <si>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</si>
  <si>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</si>
  <si>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</si>
  <si>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</si>
  <si>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</si>
  <si>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</si>
  <si>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</si>
  <si>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</si>
  <si>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</si>
  <si>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</si>
  <si>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</si>
  <si>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</si>
  <si>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</si>
  <si>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</si>
  <si>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</si>
  <si>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</si>
  <si>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</si>
  <si>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</si>
  <si>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</si>
  <si>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</si>
  <si>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</si>
  <si>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</si>
  <si>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</si>
  <si>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</si>
  <si>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</si>
  <si>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</si>
  <si>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</si>
  <si>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</si>
  <si>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</si>
  <si>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</si>
  <si>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</si>
  <si>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</si>
  <si>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</si>
  <si>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</si>
  <si>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</si>
  <si>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</si>
  <si>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</si>
  <si>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</si>
  <si>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</si>
  <si>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</si>
  <si>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</si>
  <si>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</si>
  <si>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</si>
  <si>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</si>
  <si>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</si>
  <si>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</si>
  <si>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</si>
  <si>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</si>
  <si>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</si>
  <si>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</si>
  <si>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</si>
  <si>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</si>
  <si>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</si>
  <si>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</si>
  <si>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</si>
  <si>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</si>
  <si>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</si>
  <si>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</si>
  <si>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</si>
  <si>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</si>
  <si>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</si>
  <si>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</si>
  <si>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</si>
  <si>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</si>
  <si>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</si>
  <si>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</si>
  <si>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</si>
  <si>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</si>
  <si>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</si>
  <si>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</si>
  <si>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</si>
  <si>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</si>
  <si>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</si>
  <si>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</si>
  <si>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</si>
  <si>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</si>
  <si>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</si>
  <si>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</si>
  <si>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</si>
  <si>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</si>
  <si>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</si>
  <si>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</si>
  <si>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</si>
  <si>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</si>
  <si>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</si>
  <si>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</si>
  <si>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</si>
  <si>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</si>
  <si>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</si>
  <si>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</si>
  <si>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</si>
  <si>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</si>
  <si>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</si>
  <si>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</si>
  <si>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</si>
  <si>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</si>
  <si>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</si>
  <si>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</si>
  <si>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</si>
  <si>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</si>
  <si>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</si>
  <si>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</si>
  <si>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</si>
  <si>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</si>
  <si>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</si>
  <si>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</si>
  <si>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</si>
  <si>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</si>
  <si>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</si>
  <si>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</si>
  <si>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</si>
  <si>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</si>
  <si>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</si>
  <si>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</si>
  <si>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</si>
  <si>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</si>
  <si>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</si>
  <si>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</si>
  <si>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</si>
  <si>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</si>
  <si>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</si>
  <si>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</si>
  <si>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</si>
  <si>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</si>
  <si>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</si>
  <si>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</si>
  <si>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</si>
  <si>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</si>
  <si>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</si>
  <si>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</si>
  <si>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</si>
  <si>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</si>
  <si>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</si>
  <si>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</si>
  <si>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</si>
  <si>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</si>
  <si>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</si>
  <si>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</si>
  <si>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</si>
  <si>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</si>
  <si>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</si>
  <si>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</si>
  <si>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</si>
  <si>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</si>
  <si>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</si>
  <si>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</si>
  <si>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</si>
  <si>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</si>
  <si>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</si>
  <si>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</si>
  <si>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</si>
  <si>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</si>
  <si>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</si>
  <si>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</si>
  <si>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</si>
  <si>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</si>
  <si>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</si>
  <si>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</si>
  <si>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</si>
  <si>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</si>
  <si>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</si>
  <si>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</si>
  <si>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</si>
  <si>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</si>
  <si>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</si>
  <si>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</si>
  <si>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</si>
  <si>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</si>
  <si>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</si>
  <si>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</si>
  <si>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</si>
  <si>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</si>
  <si>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</si>
  <si>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</si>
  <si>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</si>
  <si>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</si>
  <si>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</si>
  <si>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</si>
  <si>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</si>
  <si>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</si>
  <si>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</si>
  <si>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</si>
  <si>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</si>
  <si>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</si>
  <si>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</si>
  <si>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</si>
  <si>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</si>
  <si>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</si>
  <si>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</si>
  <si>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</si>
  <si>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</si>
  <si>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</si>
  <si>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</si>
  <si>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</si>
  <si>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</si>
  <si>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</si>
  <si>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</si>
  <si>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</si>
  <si>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</si>
  <si>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</si>
  <si>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</si>
  <si>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</si>
  <si>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</si>
  <si>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</si>
  <si>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</si>
  <si>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</si>
  <si>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</si>
  <si>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</si>
  <si>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</si>
  <si>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</si>
  <si>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</si>
  <si>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</si>
  <si>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</si>
  <si>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</si>
  <si>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</si>
  <si>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</si>
  <si>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</si>
  <si>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</si>
  <si>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</si>
  <si>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</si>
  <si>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</si>
  <si>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</si>
  <si>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</si>
  <si>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</si>
  <si>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</si>
  <si>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</si>
  <si>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</si>
  <si>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</si>
  <si>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</si>
  <si>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</si>
  <si>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</si>
  <si>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</si>
  <si>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</si>
  <si>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</si>
  <si>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</si>
  <si>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</si>
  <si>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</si>
  <si>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</si>
  <si>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</si>
  <si>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</si>
  <si>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</si>
  <si>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</si>
  <si>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</si>
  <si>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</si>
  <si>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</si>
  <si>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</si>
  <si>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</si>
  <si>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</si>
  <si>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</si>
  <si>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</si>
  <si>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</si>
  <si>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</si>
  <si>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</si>
  <si>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</si>
  <si>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</si>
  <si>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</si>
  <si>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</si>
  <si>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</si>
  <si>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</si>
  <si>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</si>
  <si>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</si>
  <si>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</si>
  <si>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</si>
  <si>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</si>
  <si>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</si>
  <si>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</si>
  <si>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</si>
  <si>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</si>
  <si>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</si>
  <si>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</si>
  <si>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</si>
  <si>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</si>
  <si>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</si>
  <si>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</si>
  <si>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</si>
  <si>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</si>
  <si>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</si>
  <si>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</si>
  <si>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</si>
  <si>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</si>
  <si>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</si>
  <si>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</si>
  <si>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</si>
  <si>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</si>
  <si>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</si>
  <si>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</si>
  <si>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</si>
  <si>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</si>
  <si>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</si>
  <si>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</si>
  <si>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</si>
  <si>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</si>
  <si>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</si>
  <si>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</si>
  <si>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</si>
  <si>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</si>
  <si>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</si>
  <si>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</si>
  <si>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</si>
  <si>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</si>
  <si>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</si>
  <si>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</si>
  <si>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</si>
  <si>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</si>
  <si>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</si>
  <si>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</si>
  <si>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</si>
  <si>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</si>
  <si>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</si>
  <si>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</si>
  <si>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</si>
  <si>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</si>
  <si>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</si>
  <si>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</si>
  <si>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</si>
  <si>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</si>
  <si>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</si>
  <si>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</si>
  <si>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</si>
  <si>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</si>
  <si>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</si>
  <si>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</si>
  <si>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</si>
  <si>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</si>
  <si>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</si>
  <si>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</si>
  <si>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</si>
  <si>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</si>
  <si>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</si>
  <si>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</si>
  <si>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</si>
  <si>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</si>
  <si>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</si>
  <si>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</si>
  <si>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</si>
  <si>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</si>
  <si>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</si>
  <si>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</si>
  <si>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</si>
  <si>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</si>
  <si>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</si>
  <si>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</si>
  <si>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</si>
  <si>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</si>
  <si>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</si>
  <si>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</si>
  <si>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</si>
  <si>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</si>
  <si>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</si>
  <si>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</si>
  <si>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</si>
  <si>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</si>
  <si>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</si>
  <si>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</si>
  <si>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</si>
  <si>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</si>
  <si>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</si>
  <si>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</si>
  <si>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</si>
  <si>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</si>
  <si>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</si>
  <si>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</si>
  <si>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</si>
  <si>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</si>
  <si>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</si>
  <si>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</si>
  <si>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</si>
  <si>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</si>
  <si>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</si>
  <si>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</si>
  <si>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</si>
  <si>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</si>
  <si>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</si>
  <si>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</si>
  <si>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</si>
  <si>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</si>
  <si>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</si>
  <si>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</si>
  <si>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</si>
  <si>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</si>
  <si>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</si>
  <si>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</si>
  <si>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</si>
  <si>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</si>
  <si>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</si>
  <si>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</si>
  <si>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</si>
  <si>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</si>
  <si>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</si>
  <si>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</si>
  <si>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</si>
  <si>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</si>
  <si>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</si>
  <si>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</si>
  <si>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</si>
  <si>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</si>
  <si>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</si>
  <si>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</si>
  <si>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</si>
  <si>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</si>
  <si>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</si>
  <si>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</si>
  <si>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</si>
  <si>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</si>
  <si>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</si>
  <si>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</si>
  <si>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</si>
  <si>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</si>
  <si>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</si>
  <si>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</si>
  <si>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</si>
  <si>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</si>
  <si>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</si>
  <si>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</si>
  <si>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</si>
  <si>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</si>
  <si>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</si>
  <si>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</si>
  <si>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</si>
  <si>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</si>
  <si>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</si>
  <si>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</si>
  <si>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</si>
  <si>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</si>
  <si>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</si>
  <si>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</si>
  <si>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</si>
  <si>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</si>
  <si>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</si>
  <si>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</si>
  <si>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</si>
  <si>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</si>
  <si>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</si>
  <si>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</si>
  <si>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</si>
  <si>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</si>
  <si>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</si>
  <si>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</si>
  <si>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</si>
  <si>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</si>
  <si>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</si>
  <si>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</si>
  <si>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</si>
  <si>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</si>
  <si>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</si>
  <si>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</si>
  <si>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</si>
  <si>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</si>
  <si>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</si>
  <si>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</si>
  <si>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</si>
  <si>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</si>
  <si>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</si>
  <si>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</si>
  <si>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</si>
  <si>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</si>
  <si>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</si>
  <si>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</si>
  <si>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</si>
  <si>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</si>
  <si>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</si>
  <si>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</si>
  <si>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</si>
  <si>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</si>
  <si>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</si>
  <si>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</si>
  <si>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</si>
  <si>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</si>
  <si>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</si>
  <si>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</si>
  <si>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</si>
  <si>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</si>
  <si>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</si>
  <si>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</si>
  <si>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</si>
  <si>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</si>
  <si>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</si>
  <si>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</si>
  <si>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</si>
  <si>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</si>
  <si>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</si>
  <si>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</si>
  <si>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</si>
  <si>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</si>
  <si>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</si>
  <si>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</si>
  <si>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</si>
  <si>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</si>
  <si>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</si>
  <si>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</si>
  <si>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</si>
  <si>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</si>
  <si>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</si>
  <si>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</si>
  <si>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</si>
  <si>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</si>
  <si>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</si>
  <si>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</si>
  <si>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</si>
  <si>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</si>
  <si>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</si>
  <si>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</si>
  <si>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</si>
  <si>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</si>
  <si>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</si>
  <si>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</si>
  <si>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</si>
  <si>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</si>
  <si>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</si>
  <si>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</si>
  <si>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</si>
  <si>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</si>
  <si>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</si>
  <si>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</si>
  <si>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</si>
  <si>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</si>
  <si>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</si>
  <si>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</si>
  <si>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</si>
  <si>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</si>
  <si>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</si>
  <si>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</si>
  <si>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</si>
  <si>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</si>
  <si>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</si>
  <si>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</si>
  <si>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</si>
  <si>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</si>
  <si>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</si>
  <si>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</si>
  <si>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</si>
  <si>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</si>
  <si>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</si>
  <si>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</si>
  <si>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</si>
  <si>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</si>
  <si>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</si>
  <si>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</si>
  <si>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</si>
  <si>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</si>
  <si>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</si>
  <si>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</si>
  <si>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</si>
  <si>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</si>
  <si>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</si>
  <si>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</si>
  <si>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</si>
  <si>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</si>
  <si>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</si>
  <si>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</si>
  <si>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</si>
  <si>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</si>
  <si>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</si>
  <si>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</si>
  <si>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</si>
  <si>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</si>
  <si>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</si>
  <si>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</si>
  <si>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</si>
  <si>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</si>
  <si>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</si>
  <si>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</si>
  <si>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</si>
  <si>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</si>
  <si>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</si>
  <si>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</si>
  <si>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</si>
  <si>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</si>
  <si>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</si>
  <si>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</si>
  <si>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</si>
  <si>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</si>
  <si>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</si>
  <si>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</si>
  <si>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</si>
  <si>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</si>
  <si>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</si>
  <si>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</si>
  <si>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</si>
  <si>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</si>
  <si>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</si>
  <si>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</si>
  <si>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</si>
  <si>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</si>
  <si>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</si>
  <si>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</si>
  <si>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</si>
  <si>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</si>
  <si>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</si>
  <si>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</si>
  <si>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</si>
  <si>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</si>
  <si>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</si>
  <si>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</si>
  <si>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</si>
  <si>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</si>
  <si>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</si>
  <si>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</si>
  <si>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</si>
  <si>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</si>
  <si>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</si>
  <si>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</si>
  <si>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</si>
  <si>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</si>
  <si>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</si>
  <si>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</si>
  <si>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</si>
  <si>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</si>
  <si>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</si>
  <si>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</si>
  <si>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</si>
  <si>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</si>
  <si>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</si>
  <si>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</si>
  <si>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</si>
  <si>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</si>
  <si>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</si>
  <si>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</si>
  <si>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</si>
  <si>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</si>
  <si>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</si>
  <si>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</si>
  <si>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</si>
  <si>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</si>
  <si>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</si>
  <si>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</si>
  <si>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</si>
  <si>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</si>
  <si>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</si>
  <si>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</si>
  <si>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</si>
  <si>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</si>
  <si>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</si>
  <si>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</si>
  <si>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</si>
  <si>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</si>
  <si>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</si>
  <si>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</si>
  <si>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</si>
  <si>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</si>
  <si>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</si>
  <si>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</si>
  <si>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</si>
  <si>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</si>
  <si>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</si>
  <si>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</si>
  <si>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</si>
  <si>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</si>
  <si>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</si>
  <si>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</si>
  <si>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</si>
  <si>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</si>
  <si>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</si>
  <si>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</si>
  <si>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</si>
  <si>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</si>
  <si>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</si>
  <si>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</si>
  <si>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</si>
  <si>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</si>
  <si>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</si>
  <si>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</si>
  <si>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</si>
  <si>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</si>
  <si>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</si>
  <si>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</si>
  <si>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</si>
  <si>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</si>
  <si>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</si>
  <si>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</si>
  <si>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</si>
  <si>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</si>
  <si>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</si>
  <si>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</si>
  <si>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</si>
  <si>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</si>
  <si>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</si>
  <si>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</si>
  <si>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</si>
  <si>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</si>
  <si>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</si>
  <si>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</si>
  <si>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</si>
  <si>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</si>
  <si>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</si>
  <si>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</si>
  <si>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</si>
  <si>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</si>
  <si>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</si>
  <si>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</si>
  <si>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</si>
  <si>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</si>
  <si>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</si>
  <si>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</si>
  <si>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</si>
  <si>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</si>
  <si>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</si>
  <si>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</si>
  <si>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</si>
  <si>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</si>
  <si>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</si>
  <si>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</si>
  <si>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</si>
  <si>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</si>
  <si>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</si>
  <si>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</si>
  <si>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</si>
  <si>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</si>
  <si>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</si>
  <si>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</si>
  <si>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</si>
  <si>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</si>
  <si>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</si>
  <si>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</si>
  <si>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</si>
  <si>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</si>
  <si>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</si>
  <si>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</si>
  <si>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</si>
  <si>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</si>
  <si>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</si>
  <si>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</si>
  <si>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</si>
  <si>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</si>
  <si>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</si>
  <si>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</si>
  <si>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</si>
  <si>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</si>
  <si>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</si>
  <si>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</si>
  <si>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</si>
  <si>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</si>
  <si>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</si>
  <si>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</si>
  <si>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</si>
  <si>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</si>
  <si>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</si>
  <si>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</si>
  <si>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</si>
  <si>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</si>
  <si>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</si>
  <si>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</si>
  <si>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</si>
  <si>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</si>
  <si>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</si>
  <si>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</si>
  <si>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</si>
  <si>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</si>
  <si>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</si>
  <si>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</si>
  <si>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</si>
  <si>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</si>
  <si>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</si>
  <si>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</si>
  <si>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</si>
  <si>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</si>
  <si>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</si>
  <si>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</si>
  <si>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</si>
  <si>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</si>
  <si>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</si>
  <si>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</si>
  <si>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</si>
  <si>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</si>
  <si>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</si>
  <si>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</si>
  <si>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</si>
  <si>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</si>
  <si>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</si>
  <si>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</si>
  <si>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</si>
  <si>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</si>
  <si>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</si>
  <si>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</si>
  <si>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</si>
  <si>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</si>
  <si>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</si>
  <si>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</si>
  <si>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</si>
  <si>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</si>
  <si>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</si>
  <si>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</si>
  <si>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</si>
  <si>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</si>
  <si>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</si>
  <si>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</si>
  <si>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</si>
  <si>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</si>
  <si>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</si>
  <si>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</si>
  <si>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</si>
  <si>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</si>
  <si>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</si>
  <si>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</si>
  <si>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</si>
  <si>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</si>
  <si>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</si>
  <si>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</si>
  <si>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</si>
  <si>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</si>
  <si>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</si>
  <si>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</si>
  <si>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</si>
  <si>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</si>
  <si>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</si>
  <si>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</si>
  <si>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</si>
  <si>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</si>
  <si>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</si>
  <si>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</si>
  <si>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</si>
  <si>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</si>
  <si>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</si>
  <si>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</si>
  <si>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</si>
  <si>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</si>
  <si>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</si>
  <si>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</si>
  <si>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</si>
  <si>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</si>
  <si>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</si>
  <si>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</si>
  <si>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</si>
  <si>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</si>
  <si>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</si>
  <si>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</si>
  <si>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</si>
  <si>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</si>
  <si>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</si>
  <si>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</si>
  <si>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</si>
  <si>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</si>
  <si>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</si>
  <si>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</si>
  <si>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</si>
  <si>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</si>
  <si>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</si>
  <si>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</si>
  <si>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</si>
  <si>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</si>
  <si>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</si>
  <si>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</si>
  <si>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</si>
  <si>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</si>
  <si>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</si>
  <si>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</si>
  <si>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</si>
  <si>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</si>
  <si>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</si>
  <si>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</si>
  <si>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</si>
  <si>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</si>
  <si>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</si>
  <si>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</si>
  <si>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</si>
  <si>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</si>
  <si>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</si>
  <si>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</si>
  <si>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</si>
  <si>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</si>
  <si>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</si>
  <si>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</si>
  <si>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</si>
  <si>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</si>
  <si>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</si>
  <si>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</si>
  <si>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</si>
  <si>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</si>
  <si>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</si>
  <si>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</si>
  <si>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</si>
  <si>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</si>
  <si>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</si>
  <si>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</si>
  <si>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</si>
  <si>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</si>
  <si>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</si>
  <si>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</si>
  <si>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</si>
  <si>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</si>
  <si>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</si>
  <si>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</si>
  <si>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</si>
  <si>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</si>
  <si>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</si>
  <si>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</si>
  <si>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</si>
  <si>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</si>
  <si>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</si>
  <si>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</si>
  <si>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</si>
  <si>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</si>
  <si>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</si>
  <si>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</si>
  <si>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</si>
  <si>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</si>
  <si>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</si>
  <si>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</si>
  <si>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</si>
  <si>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</si>
  <si>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</si>
  <si>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</si>
  <si>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</si>
  <si>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</si>
  <si>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</si>
  <si>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</si>
  <si>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</si>
  <si>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</si>
  <si>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</si>
  <si>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</si>
  <si>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</si>
  <si>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</si>
  <si>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</si>
  <si>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</si>
  <si>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</si>
  <si>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</si>
  <si>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</si>
  <si>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</si>
  <si>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</si>
  <si>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</si>
  <si>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</si>
  <si>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</si>
  <si>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</si>
  <si>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</si>
  <si>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</si>
  <si>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</si>
  <si>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</si>
  <si>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</si>
  <si>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</si>
  <si>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</si>
  <si>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</si>
  <si>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</si>
  <si>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</si>
  <si>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</si>
  <si>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</si>
  <si>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</si>
  <si>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</si>
  <si>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</si>
  <si>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</si>
  <si>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</si>
  <si>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</si>
  <si>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</si>
  <si>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</si>
  <si>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</si>
  <si>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</si>
  <si>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</si>
  <si>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</si>
  <si>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</si>
  <si>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</si>
  <si>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</si>
  <si>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</si>
  <si>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</si>
  <si>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</si>
  <si>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</si>
  <si>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</si>
  <si>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</si>
  <si>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</si>
  <si>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</si>
  <si>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</si>
  <si>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</si>
  <si>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</si>
  <si>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</si>
  <si>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</si>
  <si>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</si>
  <si>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</si>
  <si>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</si>
  <si>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</si>
  <si>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</si>
  <si>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</si>
  <si>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</si>
  <si>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</si>
  <si>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</si>
  <si>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</si>
  <si>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</si>
  <si>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</si>
  <si>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</si>
  <si>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</si>
  <si>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</si>
  <si>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</si>
  <si>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</si>
  <si>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</si>
  <si>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</si>
  <si>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</si>
  <si>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</si>
  <si>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</si>
  <si>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</si>
  <si>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</si>
  <si>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</si>
  <si>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</si>
  <si>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</si>
  <si>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</si>
  <si>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</si>
  <si>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</si>
  <si>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</si>
  <si>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</si>
  <si>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</si>
  <si>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</si>
  <si>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</si>
  <si>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</si>
  <si>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</si>
  <si>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</si>
  <si>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</si>
  <si>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</si>
  <si>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</si>
  <si>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</si>
  <si>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</si>
  <si>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</si>
  <si>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</si>
  <si>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</si>
  <si>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</si>
  <si>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</si>
  <si>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</si>
  <si>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</si>
  <si>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</si>
  <si>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</si>
  <si>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</si>
  <si>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</si>
  <si>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</si>
  <si>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</si>
  <si>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</si>
  <si>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</si>
  <si>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</si>
  <si>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</si>
  <si>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</si>
  <si>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</si>
  <si>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</si>
  <si>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</si>
  <si>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</si>
  <si>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</si>
  <si>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</si>
  <si>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</si>
  <si>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</si>
  <si>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</si>
  <si>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</si>
  <si>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</si>
  <si>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</si>
  <si>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</si>
  <si>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</si>
  <si>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</si>
  <si>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</si>
  <si>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</si>
  <si>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</si>
  <si>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</si>
  <si>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</si>
  <si>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</si>
  <si>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</si>
  <si>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</si>
  <si>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</si>
  <si>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</si>
  <si>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</si>
  <si>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</si>
  <si>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</si>
  <si>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</si>
  <si>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</si>
  <si>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</si>
  <si>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</si>
  <si>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</si>
  <si>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</si>
  <si>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</si>
  <si>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</si>
  <si>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</si>
  <si>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</si>
  <si>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</si>
  <si>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</si>
  <si>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</si>
  <si>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</si>
  <si>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</si>
  <si>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</si>
  <si>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</si>
  <si>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</si>
  <si>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</si>
  <si>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</si>
  <si>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</si>
  <si>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</si>
  <si>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</si>
  <si>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</si>
  <si>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</si>
  <si>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</si>
  <si>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</si>
  <si>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</si>
  <si>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</si>
  <si>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</si>
  <si>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</si>
  <si>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</si>
  <si>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</si>
  <si>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</si>
  <si>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</si>
  <si>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</si>
  <si>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</si>
  <si>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</si>
  <si>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</si>
  <si>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</si>
  <si>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</si>
  <si>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</si>
  <si>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</si>
  <si>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</si>
  <si>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</si>
  <si>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</si>
  <si>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</si>
  <si>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</si>
  <si>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</si>
  <si>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</si>
  <si>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</si>
  <si>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</si>
  <si>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</si>
  <si>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</si>
  <si>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</si>
  <si>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</si>
  <si>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</si>
  <si>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</si>
  <si>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</si>
  <si>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</si>
  <si>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</si>
  <si>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</si>
  <si>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</si>
  <si>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</si>
  <si>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</si>
  <si>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</si>
  <si>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</si>
  <si>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</si>
  <si>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</si>
  <si>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</si>
  <si>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</si>
  <si>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</si>
  <si>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</si>
  <si>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</si>
  <si>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</si>
  <si>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</si>
  <si>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</si>
  <si>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</si>
  <si>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</si>
  <si>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</si>
  <si>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</si>
  <si>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</si>
  <si>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</si>
  <si>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</si>
  <si>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</si>
  <si>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</si>
  <si>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</si>
  <si>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</si>
  <si>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</si>
  <si>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</si>
  <si>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</si>
  <si>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</si>
  <si>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</si>
  <si>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</si>
  <si>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</si>
  <si>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</si>
  <si>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</si>
  <si>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</si>
  <si>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</si>
  <si>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</si>
  <si>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</si>
  <si>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</si>
  <si>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</si>
  <si>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</si>
  <si>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</si>
  <si>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</si>
  <si>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</si>
  <si>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</si>
  <si>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</si>
  <si>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</si>
  <si>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</si>
  <si>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</si>
  <si>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</si>
  <si>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</si>
  <si>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</si>
  <si>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</si>
  <si>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</si>
  <si>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</si>
  <si>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</si>
  <si>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</si>
  <si>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</si>
  <si>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</si>
  <si>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</si>
  <si>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</si>
  <si>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</si>
  <si>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</si>
  <si>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</si>
  <si>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</si>
  <si>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</si>
  <si>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</si>
  <si>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</si>
  <si>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</si>
  <si>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</si>
  <si>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</si>
  <si>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</si>
  <si>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</si>
  <si>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</si>
  <si>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</si>
  <si>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</si>
  <si>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</si>
  <si>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</si>
  <si>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</si>
  <si>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</si>
  <si>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</si>
  <si>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</si>
  <si>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</si>
  <si>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</si>
  <si>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</si>
  <si>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</si>
  <si>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</si>
  <si>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</si>
  <si>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</si>
  <si>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</si>
  <si>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</si>
  <si>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</si>
  <si>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</si>
  <si>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</si>
  <si>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</si>
  <si>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</si>
  <si>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</si>
  <si>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</si>
  <si>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</si>
  <si>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</si>
  <si>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</si>
  <si>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</si>
  <si>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</si>
  <si>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</si>
  <si>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</si>
  <si>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</si>
  <si>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</si>
  <si>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</si>
  <si>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</si>
  <si>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</si>
  <si>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</si>
  <si>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</si>
  <si>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</si>
  <si>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</si>
  <si>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</si>
  <si>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</si>
  <si>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</si>
  <si>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</si>
  <si>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</si>
  <si>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</si>
  <si>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</si>
  <si>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</si>
  <si>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</si>
  <si>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</si>
  <si>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</si>
  <si>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</si>
  <si>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</si>
  <si>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</si>
  <si>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</si>
  <si>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</si>
  <si>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</si>
  <si>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</si>
  <si>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</si>
  <si>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</si>
  <si>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</si>
  <si>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</si>
  <si>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</si>
  <si>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</si>
  <si>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</si>
  <si>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</si>
  <si>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</si>
  <si>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</si>
  <si>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</si>
  <si>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</si>
  <si>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</si>
  <si>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</si>
  <si>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</si>
  <si>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</si>
  <si>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</si>
  <si>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</si>
  <si>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</si>
  <si>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</si>
  <si>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</si>
  <si>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</si>
  <si>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</si>
  <si>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</si>
  <si>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</si>
  <si>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</si>
  <si>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</si>
  <si>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</si>
  <si>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</si>
  <si>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</si>
  <si>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</si>
  <si>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</si>
  <si>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</si>
  <si>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</si>
  <si>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</si>
  <si>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</si>
  <si>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</si>
  <si>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</si>
  <si>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</si>
  <si>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</si>
  <si>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</si>
  <si>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</si>
  <si>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</si>
  <si>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</si>
  <si>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</si>
  <si>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</si>
  <si>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</si>
  <si>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</si>
  <si>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</si>
  <si>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</si>
  <si>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</si>
  <si>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</si>
  <si>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</si>
  <si>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</si>
  <si>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</si>
  <si>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</si>
  <si>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</si>
  <si>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</si>
  <si>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</si>
  <si>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</si>
  <si>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</si>
  <si>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</si>
  <si>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</si>
  <si>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</si>
  <si>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</si>
  <si>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</si>
  <si>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</si>
  <si>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</si>
  <si>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</si>
  <si>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</si>
  <si>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</si>
  <si>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</si>
  <si>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</si>
  <si>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</si>
  <si>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</si>
  <si>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</si>
  <si>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</si>
  <si>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</si>
  <si>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</si>
  <si>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</si>
  <si>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</si>
  <si>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</si>
  <si>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</si>
  <si>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</si>
  <si>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</si>
  <si>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</si>
  <si>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</si>
  <si>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</si>
  <si>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</si>
  <si>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</si>
  <si>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</si>
  <si>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</si>
  <si>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</si>
  <si>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</si>
  <si>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</si>
  <si>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</si>
  <si>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</si>
  <si>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</si>
  <si>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</si>
  <si>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</si>
  <si>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</si>
  <si>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</si>
  <si>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</si>
  <si>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</si>
  <si>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</si>
  <si>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</si>
  <si>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</si>
  <si>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</si>
  <si>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</si>
  <si>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</si>
  <si>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</si>
  <si>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</si>
  <si>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</si>
  <si>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</si>
  <si>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</si>
  <si>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</si>
  <si>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</si>
  <si>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</si>
  <si>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</si>
  <si>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</si>
  <si>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</si>
  <si>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</si>
  <si>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</si>
  <si>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</si>
  <si>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</si>
  <si>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</si>
  <si>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</si>
  <si>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</si>
  <si>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</si>
  <si>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</si>
  <si>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</si>
  <si>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</si>
  <si>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</si>
  <si>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</si>
  <si>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</si>
  <si>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</si>
  <si>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</si>
  <si>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</si>
  <si>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</si>
  <si>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</si>
  <si>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</si>
  <si>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</si>
  <si>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</si>
  <si>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</si>
  <si>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</si>
  <si>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</si>
  <si>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</si>
  <si>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</si>
  <si>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</si>
  <si>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</si>
  <si>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</si>
  <si>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</si>
  <si>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</si>
  <si>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</si>
  <si>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</si>
  <si>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</si>
  <si>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</si>
  <si>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</si>
  <si>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</si>
  <si>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</si>
  <si>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</si>
  <si>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</si>
  <si>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</si>
  <si>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</si>
  <si>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</si>
  <si>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</si>
  <si>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</si>
  <si>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</si>
  <si>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</si>
  <si>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</si>
  <si>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</si>
  <si>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</si>
  <si>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</si>
  <si>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</si>
  <si>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</si>
  <si>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</si>
  <si>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</si>
  <si>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</si>
  <si>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</si>
  <si>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</si>
  <si>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</si>
  <si>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</si>
  <si>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</si>
  <si>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</si>
  <si>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</si>
  <si>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</si>
  <si>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</si>
  <si>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</si>
  <si>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</si>
  <si>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</si>
  <si>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</si>
  <si>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</si>
  <si>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</si>
  <si>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</si>
  <si>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</si>
  <si>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</si>
  <si>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</si>
  <si>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</si>
  <si>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</si>
  <si>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</si>
  <si>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</si>
  <si>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</si>
  <si>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</si>
  <si>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</si>
  <si>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</si>
  <si>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</si>
  <si>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</si>
  <si>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</si>
  <si>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</si>
  <si>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</si>
  <si>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</si>
  <si>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</si>
  <si>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</si>
  <si>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</si>
  <si>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</si>
  <si>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</si>
  <si>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</si>
  <si>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</si>
  <si>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</si>
  <si>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</si>
  <si>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</si>
  <si>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</si>
  <si>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</si>
  <si>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</si>
  <si>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</si>
  <si>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</si>
  <si>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</si>
  <si>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</si>
  <si>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</si>
  <si>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</si>
  <si>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</si>
  <si>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</si>
  <si>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</si>
  <si>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</si>
  <si>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</si>
  <si>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</si>
  <si>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</si>
  <si>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</si>
  <si>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</si>
  <si>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</si>
  <si>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</si>
  <si>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</si>
  <si>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</si>
  <si>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</si>
  <si>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</si>
  <si>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</si>
  <si>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</si>
  <si>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</si>
  <si>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</si>
  <si>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</si>
  <si>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</si>
  <si>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</si>
  <si>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</si>
  <si>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</si>
  <si>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</si>
  <si>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</si>
  <si>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</si>
  <si>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</si>
  <si>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</si>
  <si>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</si>
  <si>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</si>
  <si>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</si>
  <si>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</si>
  <si>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</si>
  <si>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</si>
  <si>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</si>
  <si>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</si>
  <si>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</si>
  <si>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</si>
  <si>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</si>
  <si>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</si>
  <si>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</si>
  <si>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</si>
  <si>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</si>
  <si>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</si>
  <si>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</si>
  <si>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</si>
  <si>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</si>
  <si>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</si>
  <si>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</si>
  <si>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</si>
  <si>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</si>
  <si>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</si>
  <si>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</si>
  <si>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</si>
  <si>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</si>
  <si>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</si>
  <si>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</si>
  <si>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</si>
  <si>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</si>
  <si>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</si>
  <si>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</si>
  <si>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</si>
  <si>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</si>
  <si>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</si>
  <si>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</si>
  <si>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</si>
  <si>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</si>
  <si>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</si>
  <si>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</si>
  <si>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</si>
  <si>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</si>
  <si>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</si>
  <si>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</si>
  <si>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</si>
  <si>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</si>
  <si>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</si>
  <si>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</si>
  <si>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</si>
  <si>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</si>
  <si>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</si>
  <si>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</si>
  <si>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</si>
  <si>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</si>
  <si>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</si>
  <si>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</si>
  <si>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</si>
  <si>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</si>
  <si>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</si>
  <si>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</si>
  <si>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</si>
  <si>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</si>
  <si>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</si>
  <si>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</si>
  <si>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</si>
  <si>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</si>
  <si>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</si>
  <si>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</si>
  <si>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</si>
  <si>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</si>
  <si>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</si>
  <si>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</si>
  <si>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</si>
  <si>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</si>
  <si>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</si>
  <si>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</si>
  <si>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</si>
  <si>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</si>
  <si>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</si>
  <si>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</si>
  <si>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</si>
  <si>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</si>
  <si>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</si>
  <si>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</si>
  <si>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</si>
  <si>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</si>
  <si>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</si>
  <si>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</si>
  <si>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</si>
  <si>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</si>
  <si>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</si>
  <si>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</si>
  <si>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</si>
  <si>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</si>
  <si>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</si>
  <si>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</si>
  <si>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</si>
  <si>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</si>
  <si>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</si>
  <si>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</si>
  <si>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</si>
  <si>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</si>
  <si>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</si>
  <si>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</si>
  <si>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</si>
  <si>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</si>
  <si>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</si>
  <si>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</si>
  <si>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</si>
  <si>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</si>
  <si>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</si>
  <si>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</si>
  <si>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</si>
  <si>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</si>
  <si>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</si>
  <si>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</si>
  <si>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</si>
  <si>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</si>
  <si>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</si>
  <si>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</si>
  <si>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</si>
  <si>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</si>
  <si>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</si>
  <si>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</si>
  <si>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</si>
  <si>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</si>
  <si>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</si>
  <si>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</si>
  <si>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</si>
  <si>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</si>
  <si>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</si>
  <si>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</si>
  <si>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</si>
  <si>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</si>
  <si>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</si>
  <si>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</si>
  <si>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</si>
  <si>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</si>
  <si>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</si>
  <si>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</si>
  <si>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</si>
  <si>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</si>
  <si>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</si>
  <si>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</si>
  <si>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</si>
  <si>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</si>
  <si>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</si>
  <si>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</si>
  <si>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</si>
  <si>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</si>
  <si>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</si>
  <si>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</si>
  <si>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</si>
  <si>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</si>
  <si>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</si>
  <si>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</si>
  <si>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</si>
  <si>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</si>
  <si>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</si>
  <si>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</si>
  <si>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</si>
  <si>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</si>
  <si>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</si>
  <si>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</si>
  <si>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</si>
  <si>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</si>
  <si>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</si>
  <si>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</si>
  <si>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</si>
  <si>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</si>
  <si>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</si>
  <si>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</si>
  <si>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</si>
  <si>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</si>
  <si>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</si>
  <si>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</si>
  <si>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</si>
  <si>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</si>
  <si>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</si>
  <si>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</si>
  <si>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</si>
  <si>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</si>
  <si>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</si>
  <si>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</si>
  <si>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</si>
  <si>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</si>
  <si>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</si>
  <si>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</si>
  <si>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</si>
  <si>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</si>
  <si>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</si>
  <si>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</si>
  <si>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</si>
  <si>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</si>
  <si>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</si>
  <si>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</si>
  <si>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</si>
  <si>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</si>
  <si>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</si>
  <si>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</si>
  <si>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</si>
  <si>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</si>
  <si>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</si>
  <si>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</si>
  <si>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</si>
  <si>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</si>
  <si>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</si>
  <si>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</si>
  <si>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</si>
  <si>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</si>
  <si>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</si>
  <si>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</si>
  <si>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</si>
  <si>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</si>
  <si>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</si>
  <si>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</si>
  <si>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</si>
  <si>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</si>
  <si>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</si>
  <si>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</si>
  <si>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</si>
  <si>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</si>
  <si>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</si>
  <si>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</si>
  <si>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</si>
  <si>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</si>
  <si>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</si>
  <si>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</si>
  <si>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</si>
  <si>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</si>
  <si>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</si>
  <si>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</si>
  <si>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</si>
  <si>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</si>
  <si>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</si>
  <si>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</si>
  <si>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</si>
  <si>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</si>
  <si>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</si>
  <si>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</si>
  <si>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</si>
  <si>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</si>
  <si>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</si>
  <si>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</si>
  <si>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</si>
  <si>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</si>
  <si>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</si>
  <si>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</si>
  <si>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</si>
  <si>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</si>
  <si>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</si>
  <si>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</si>
  <si>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</si>
  <si>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</si>
  <si>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</si>
  <si>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</si>
  <si>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</si>
  <si>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</si>
  <si>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</si>
  <si>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</si>
  <si>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</si>
  <si>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</si>
  <si>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</si>
  <si>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</si>
  <si>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</si>
  <si>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</si>
  <si>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</si>
  <si>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</si>
  <si>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</si>
  <si>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</si>
  <si>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</si>
  <si>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</si>
  <si>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</si>
  <si>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</si>
  <si>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</si>
  <si>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</si>
  <si>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</si>
  <si>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</si>
  <si>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</si>
  <si>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</si>
  <si>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</si>
  <si>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</si>
  <si>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</si>
  <si>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</si>
  <si>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</si>
  <si>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</si>
  <si>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</si>
  <si>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</si>
  <si>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</si>
  <si>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</si>
  <si>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</si>
  <si>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</si>
  <si>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</si>
  <si>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</si>
  <si>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</si>
  <si>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</si>
  <si>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</si>
  <si>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</si>
  <si>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</si>
  <si>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</si>
  <si>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</si>
  <si>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</si>
  <si>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</si>
  <si>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</si>
  <si>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</si>
  <si>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</si>
  <si>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</si>
  <si>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</si>
  <si>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</si>
  <si>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</si>
  <si>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</si>
  <si>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</si>
  <si>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</si>
  <si>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</si>
  <si>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</si>
  <si>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</si>
  <si>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</si>
  <si>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</si>
  <si>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</si>
  <si>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</si>
  <si>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</si>
  <si>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</si>
  <si>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</si>
  <si>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</si>
  <si>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</si>
  <si>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</si>
  <si>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</si>
  <si>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</si>
  <si>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</si>
  <si>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</si>
  <si>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</si>
  <si>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</si>
  <si>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</si>
  <si>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</si>
  <si>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</si>
  <si>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</si>
  <si>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</si>
  <si>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</si>
  <si>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</si>
  <si>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</si>
  <si>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</si>
  <si>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</si>
  <si>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</si>
  <si>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</si>
  <si>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</si>
  <si>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</si>
  <si>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</si>
  <si>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</si>
  <si>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</si>
  <si>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</si>
  <si>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</si>
  <si>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</si>
  <si>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</si>
  <si>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</si>
  <si>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</si>
  <si>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</si>
  <si>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</si>
  <si>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</si>
  <si>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</si>
  <si>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</si>
  <si>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</si>
  <si>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</si>
  <si>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</si>
  <si>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</si>
  <si>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</si>
  <si>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</si>
  <si>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</si>
  <si>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</si>
  <si>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</si>
  <si>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</si>
  <si>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</si>
  <si>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</si>
  <si>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</si>
  <si>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</si>
  <si>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</si>
  <si>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</si>
  <si>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</si>
  <si>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</si>
  <si>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</si>
  <si>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</si>
  <si>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</si>
  <si>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</si>
  <si>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</si>
  <si>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</si>
  <si>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</si>
  <si>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</si>
  <si>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</si>
  <si>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</si>
  <si>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</si>
  <si>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</si>
  <si>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</si>
  <si>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</si>
  <si>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</si>
  <si>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</si>
  <si>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</si>
  <si>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</si>
  <si>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</si>
  <si>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</si>
  <si>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</si>
  <si>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</si>
  <si>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</si>
  <si>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</si>
  <si>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</si>
  <si>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</si>
  <si>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</si>
  <si>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</si>
  <si>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</si>
  <si>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</si>
  <si>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</si>
  <si>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</si>
  <si>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</si>
  <si>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</si>
  <si>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</si>
  <si>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</si>
  <si>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</si>
  <si>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</si>
  <si>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</si>
  <si>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</si>
  <si>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</si>
  <si>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</si>
  <si>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</si>
  <si>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</si>
  <si>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</si>
  <si>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</si>
  <si>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</si>
  <si>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</si>
  <si>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</si>
  <si>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</si>
  <si>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</si>
  <si>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</si>
  <si>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</si>
  <si>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</si>
  <si>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</si>
  <si>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</si>
  <si>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</si>
  <si>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</si>
  <si>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</si>
  <si>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</si>
  <si>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</si>
  <si>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</si>
  <si>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</si>
  <si>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</si>
  <si>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</si>
  <si>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</si>
  <si>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</si>
  <si>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</si>
  <si>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</si>
  <si>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</si>
  <si>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</si>
  <si>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</si>
  <si>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</si>
  <si>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</si>
  <si>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</si>
  <si>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</si>
  <si>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</si>
  <si>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</si>
  <si>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</si>
  <si>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</si>
  <si>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</si>
  <si>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</si>
  <si>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</si>
  <si>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</si>
  <si>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</si>
  <si>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</si>
  <si>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</si>
  <si>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</si>
  <si>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</si>
  <si>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</si>
  <si>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</si>
  <si>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</si>
  <si>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</si>
  <si>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</si>
  <si>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</si>
  <si>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</si>
  <si>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</si>
  <si>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</si>
  <si>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</si>
  <si>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</si>
  <si>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</si>
  <si>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</si>
  <si>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</si>
  <si>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</si>
  <si>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</si>
  <si>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</si>
  <si>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</si>
  <si>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</si>
  <si>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</si>
  <si>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</si>
  <si>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</si>
  <si>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</si>
  <si>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</si>
  <si>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</si>
  <si>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</si>
  <si>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</si>
  <si>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</si>
  <si>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</si>
  <si>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</si>
  <si>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</si>
  <si>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</si>
  <si>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</si>
  <si>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</si>
  <si>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</si>
  <si>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</si>
  <si>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</si>
  <si>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</si>
  <si>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</si>
  <si>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</si>
  <si>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</si>
  <si>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</si>
  <si>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</si>
  <si>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</si>
  <si>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</si>
  <si>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</si>
  <si>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</si>
  <si>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</si>
  <si>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</si>
  <si>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</si>
  <si>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</si>
  <si>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</si>
  <si>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</si>
  <si>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</si>
  <si>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</si>
  <si>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</si>
  <si>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</si>
  <si>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</si>
  <si>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</si>
  <si>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</si>
  <si>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</si>
  <si>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</si>
  <si>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</si>
  <si>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</si>
  <si>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</si>
  <si>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</si>
  <si>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</si>
  <si>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</si>
  <si>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</si>
  <si>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</si>
  <si>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</si>
  <si>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</si>
  <si>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</si>
  <si>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</si>
  <si>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</si>
  <si>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</si>
  <si>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</si>
  <si>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</si>
  <si>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</si>
  <si>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</si>
  <si>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</si>
  <si>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</si>
  <si>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</si>
  <si>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</si>
  <si>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</si>
  <si>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</si>
  <si>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</si>
  <si>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</si>
  <si>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</si>
  <si>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</si>
  <si>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</si>
  <si>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</si>
  <si>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</si>
  <si>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</si>
  <si>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</si>
  <si>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</si>
  <si>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</si>
  <si>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</si>
  <si>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</si>
  <si>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</si>
  <si>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</si>
  <si>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</si>
  <si>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</si>
  <si>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</si>
  <si>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</si>
  <si>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</si>
  <si>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</si>
  <si>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</si>
  <si>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</si>
  <si>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</si>
  <si>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</si>
  <si>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</si>
  <si>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</si>
  <si>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</si>
  <si>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</si>
  <si>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</si>
  <si>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</si>
  <si>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</si>
  <si>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</si>
  <si>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</si>
  <si>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</si>
  <si>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</si>
  <si>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</si>
  <si>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</si>
  <si>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</si>
  <si>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</si>
  <si>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</si>
  <si>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</si>
  <si>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</si>
  <si>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</si>
  <si>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</si>
  <si>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</si>
  <si>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</si>
  <si>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</si>
  <si>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</si>
  <si>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</si>
  <si>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</si>
  <si>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</si>
  <si>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</si>
  <si>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</si>
  <si>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</si>
  <si>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</si>
  <si>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</si>
  <si>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</si>
  <si>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</si>
  <si>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</si>
  <si>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</si>
  <si>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</si>
  <si>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</si>
  <si>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</si>
  <si>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</si>
  <si>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</si>
  <si>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</si>
  <si>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</si>
  <si>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</si>
  <si>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</si>
  <si>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</si>
  <si>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</si>
  <si>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</si>
  <si>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</si>
  <si>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</si>
  <si>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</si>
  <si>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</si>
  <si>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</si>
  <si>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</si>
  <si>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</si>
  <si>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</si>
  <si>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</si>
  <si>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</si>
  <si>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</si>
  <si>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</si>
  <si>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</si>
  <si>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</si>
  <si>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</si>
  <si>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</si>
  <si>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</si>
  <si>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</si>
  <si>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</si>
  <si>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</si>
  <si>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</si>
  <si>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</si>
  <si>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</si>
  <si>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</si>
  <si>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</si>
  <si>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</si>
  <si>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</si>
  <si>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</si>
  <si>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</si>
  <si>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</si>
  <si>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</si>
  <si>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</si>
  <si>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</si>
  <si>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</si>
  <si>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</si>
  <si>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</si>
  <si>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</si>
  <si>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</si>
  <si>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</si>
  <si>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</si>
  <si>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</si>
  <si>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</si>
  <si>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</si>
  <si>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</si>
  <si>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</si>
  <si>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</si>
  <si>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</si>
  <si>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</si>
  <si>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</si>
  <si>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</si>
  <si>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</si>
  <si>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</si>
  <si>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</si>
  <si>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</si>
  <si>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</si>
  <si>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</si>
  <si>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</si>
  <si>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</si>
  <si>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</si>
  <si>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</si>
  <si>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</si>
  <si>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</si>
  <si>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</si>
  <si>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</si>
  <si>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</si>
  <si>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</si>
  <si>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</si>
  <si>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</si>
  <si>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</si>
  <si>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</si>
  <si>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</si>
  <si>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</si>
  <si>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</si>
  <si>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</si>
  <si>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</si>
  <si>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</si>
  <si>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</si>
  <si>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</si>
  <si>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</si>
  <si>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</si>
  <si>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</si>
  <si>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</si>
  <si>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</si>
  <si>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</si>
  <si>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</si>
  <si>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</si>
  <si>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</si>
  <si>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</si>
  <si>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</si>
  <si>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</si>
  <si>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</si>
  <si>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</si>
  <si>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</si>
  <si>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</si>
  <si>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</si>
  <si>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</si>
  <si>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</si>
  <si>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</si>
  <si>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</si>
  <si>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</si>
  <si>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</si>
  <si>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</si>
  <si>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</si>
  <si>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</si>
  <si>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</si>
  <si>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</si>
  <si>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</si>
  <si>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</si>
  <si>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</si>
  <si>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</si>
  <si>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</si>
  <si>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</si>
  <si>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</si>
  <si>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</si>
  <si>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</si>
  <si>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</si>
  <si>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</si>
  <si>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</si>
  <si>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</si>
  <si>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</si>
  <si>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</si>
  <si>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</si>
  <si>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</si>
  <si>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</si>
  <si>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</si>
  <si>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</si>
  <si>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</si>
  <si>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</si>
  <si>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</si>
  <si>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</si>
  <si>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</si>
  <si>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</si>
  <si>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</si>
  <si>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</si>
  <si>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</si>
  <si>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</si>
  <si>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</si>
  <si>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</si>
  <si>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</si>
  <si>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</si>
  <si>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</si>
  <si>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</si>
  <si>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</si>
  <si>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</si>
  <si>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</si>
  <si>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</si>
  <si>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</si>
  <si>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</si>
  <si>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</si>
  <si>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</si>
  <si>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</si>
  <si>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</si>
  <si>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</si>
  <si>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</si>
  <si>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</si>
  <si>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</si>
  <si>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</si>
  <si>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</si>
  <si>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</si>
  <si>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</si>
  <si>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</si>
  <si>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</si>
  <si>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</si>
  <si>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</si>
  <si>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</si>
  <si>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</si>
  <si>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</si>
  <si>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</si>
  <si>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</si>
  <si>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</si>
  <si>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</si>
  <si>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</si>
  <si>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</si>
  <si>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</si>
  <si>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</si>
  <si>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</si>
  <si>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</si>
  <si>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</si>
  <si>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</si>
  <si>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</si>
  <si>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</si>
  <si>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</si>
  <si>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</si>
  <si>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</si>
  <si>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</si>
  <si>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</si>
  <si>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</si>
  <si>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</si>
  <si>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</si>
  <si>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</si>
  <si>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</si>
  <si>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</si>
  <si>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</si>
  <si>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</si>
  <si>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</si>
  <si>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</si>
  <si>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</si>
  <si>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</si>
  <si>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</si>
  <si>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</si>
  <si>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</si>
  <si>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</si>
  <si>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</si>
  <si>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</si>
  <si>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</si>
  <si>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</si>
  <si>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</si>
  <si>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</si>
  <si>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</si>
  <si>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</si>
  <si>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</si>
  <si>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</si>
  <si>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</si>
  <si>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</si>
  <si>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</si>
  <si>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</si>
  <si>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</si>
  <si>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</si>
  <si>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</si>
  <si>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</si>
  <si>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</si>
  <si>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</si>
  <si>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</si>
  <si>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</si>
  <si>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</si>
  <si>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</si>
  <si>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</si>
  <si>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</si>
  <si>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</si>
  <si>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</si>
  <si>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</si>
  <si>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</si>
  <si>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</si>
  <si>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</si>
  <si>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</si>
  <si>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</si>
  <si>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</si>
  <si>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</si>
  <si>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</si>
  <si>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</si>
  <si>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</si>
  <si>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</si>
  <si>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</si>
  <si>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</si>
  <si>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</si>
  <si>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</si>
  <si>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</si>
  <si>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</si>
  <si>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</si>
  <si>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</si>
  <si>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</si>
  <si>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</si>
  <si>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</si>
  <si>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</si>
  <si>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</si>
  <si>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</si>
  <si>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</si>
  <si>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</si>
  <si>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</si>
  <si>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</si>
  <si>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</si>
  <si>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</si>
  <si>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</si>
  <si>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</si>
  <si>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</si>
  <si>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</si>
  <si>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</si>
  <si>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</si>
  <si>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</si>
  <si>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</si>
  <si>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</si>
  <si>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</si>
  <si>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</si>
  <si>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</si>
  <si>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</si>
  <si>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</si>
  <si>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</si>
  <si>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</si>
  <si>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</si>
  <si>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</si>
  <si>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</si>
  <si>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</si>
  <si>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</si>
  <si>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</si>
  <si>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</si>
  <si>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</si>
  <si>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</si>
  <si>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</si>
  <si>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</si>
  <si>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</si>
  <si>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</si>
  <si>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</si>
  <si>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</si>
  <si>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</si>
  <si>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</si>
  <si>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</si>
  <si>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</si>
  <si>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</si>
  <si>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</si>
  <si>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</si>
  <si>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</si>
  <si>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</si>
  <si>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</si>
  <si>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</si>
  <si>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</si>
  <si>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</si>
  <si>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</si>
  <si>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</si>
  <si>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</si>
  <si>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</si>
  <si>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</si>
  <si>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</si>
  <si>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</si>
  <si>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</si>
  <si>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</si>
  <si>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</si>
  <si>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</si>
  <si>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</si>
  <si>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</si>
  <si>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</si>
  <si>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</si>
  <si>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</si>
  <si>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</si>
  <si>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</si>
  <si>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</si>
  <si>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</si>
  <si>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</si>
  <si>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</si>
  <si>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</si>
  <si>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</si>
  <si>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</si>
  <si>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</si>
  <si>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</si>
  <si>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</si>
  <si>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</si>
  <si>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</si>
  <si>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</si>
  <si>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</si>
  <si>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</si>
  <si>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</si>
  <si>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</si>
  <si>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</si>
  <si>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</si>
  <si>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</si>
  <si>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</si>
  <si>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</si>
  <si>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</si>
  <si>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</si>
  <si>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</si>
  <si>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</si>
  <si>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</si>
  <si>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</si>
  <si>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</si>
  <si>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</si>
  <si>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</si>
  <si>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</si>
  <si>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</si>
  <si>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</si>
  <si>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</si>
  <si>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</si>
  <si>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</si>
  <si>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</si>
  <si>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</si>
  <si>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</si>
  <si>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</si>
  <si>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</si>
  <si>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</si>
  <si>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</si>
  <si>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</si>
  <si>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</si>
  <si>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</si>
  <si>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</si>
  <si>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</si>
  <si>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</si>
  <si>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</si>
  <si>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</si>
  <si>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</si>
  <si>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</si>
  <si>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</si>
  <si>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</si>
  <si>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</si>
  <si>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</si>
  <si>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</si>
  <si>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</si>
  <si>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</si>
  <si>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</si>
  <si>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</si>
  <si>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</si>
  <si>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</si>
  <si>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</si>
  <si>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</si>
  <si>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</si>
  <si>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</si>
  <si>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</si>
  <si>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</si>
  <si>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</si>
  <si>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</si>
  <si>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</si>
  <si>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</si>
  <si>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</si>
  <si>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</si>
  <si>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</si>
  <si>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</si>
  <si>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</si>
  <si>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</si>
  <si>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</si>
  <si>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</si>
  <si>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</si>
  <si>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</si>
  <si>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</si>
  <si>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</si>
  <si>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</si>
  <si>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</si>
  <si>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</si>
  <si>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</si>
  <si>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</si>
  <si>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</si>
  <si>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</si>
  <si>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</si>
  <si>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</si>
  <si>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</si>
  <si>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</si>
  <si>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</si>
  <si>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</si>
  <si>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</si>
  <si>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</si>
  <si>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</si>
  <si>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</si>
  <si>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</si>
  <si>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</si>
  <si>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</si>
  <si>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</si>
  <si>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</si>
  <si>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</si>
  <si>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</si>
  <si>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</si>
  <si>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</si>
  <si>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</si>
  <si>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</si>
  <si>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</si>
  <si>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</si>
  <si>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</si>
  <si>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</si>
  <si>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</si>
  <si>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</si>
  <si>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</si>
  <si>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</si>
  <si>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</si>
  <si>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</si>
  <si>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</si>
  <si>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</si>
  <si>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</si>
  <si>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</si>
  <si>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</si>
  <si>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</si>
  <si>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</si>
  <si>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</si>
  <si>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</si>
  <si>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</si>
  <si>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</si>
  <si>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</si>
  <si>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</si>
  <si>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</si>
  <si>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</si>
  <si>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</si>
  <si>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</si>
  <si>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</si>
  <si>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</si>
  <si>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</si>
  <si>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</si>
  <si>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</si>
  <si>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</si>
  <si>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</si>
  <si>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</si>
  <si>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</si>
  <si>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</si>
  <si>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</si>
  <si>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</si>
  <si>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</si>
  <si>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</si>
  <si>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</si>
  <si>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</si>
  <si>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</si>
  <si>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</si>
  <si>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</si>
  <si>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</si>
  <si>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</si>
  <si>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</si>
  <si>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</si>
  <si>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</si>
  <si>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</si>
  <si>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</si>
  <si>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</si>
  <si>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</si>
  <si>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</si>
  <si>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</si>
  <si>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</si>
  <si>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</si>
  <si>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</si>
  <si>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</si>
  <si>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</si>
  <si>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</si>
  <si>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</si>
  <si>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</si>
  <si>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</si>
  <si>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</si>
  <si>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</si>
  <si>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</si>
  <si>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</si>
  <si>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</si>
  <si>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</si>
  <si>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</si>
  <si>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</si>
  <si>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</si>
  <si>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</si>
  <si>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</si>
  <si>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</si>
  <si>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</si>
  <si>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</si>
  <si>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</si>
  <si>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</si>
  <si>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</si>
  <si>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</si>
  <si>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</si>
  <si>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</si>
  <si>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</si>
  <si>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</si>
  <si>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</si>
  <si>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</si>
  <si>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</si>
  <si>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</si>
  <si>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</si>
  <si>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</si>
  <si>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</si>
  <si>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</si>
  <si>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</si>
  <si>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</si>
  <si>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</si>
  <si>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</si>
  <si>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</si>
  <si>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</si>
  <si>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</si>
  <si>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</si>
  <si>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</si>
  <si>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</si>
  <si>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</si>
  <si>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</si>
  <si>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</si>
  <si>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</si>
  <si>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</si>
  <si>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</si>
  <si>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</si>
  <si>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</si>
  <si>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</si>
  <si>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</si>
  <si>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</si>
  <si>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</si>
  <si>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</si>
  <si>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</si>
  <si>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</si>
  <si>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</si>
  <si>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</si>
  <si>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</si>
  <si>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</si>
  <si>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</si>
  <si>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</si>
  <si>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</si>
  <si>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</si>
  <si>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</si>
  <si>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</si>
  <si>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</si>
  <si>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</si>
  <si>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</si>
  <si>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</si>
  <si>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</si>
  <si>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</si>
  <si>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</si>
  <si>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</si>
  <si>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</si>
  <si>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</si>
  <si>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</si>
  <si>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</si>
  <si>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</si>
  <si>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</si>
  <si>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</si>
  <si>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</si>
  <si>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</si>
  <si>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</si>
  <si>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</si>
  <si>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</si>
  <si>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</si>
  <si>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</si>
  <si>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</si>
  <si>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</si>
  <si>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</si>
  <si>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</si>
  <si>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</si>
  <si>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</si>
  <si>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</si>
  <si>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</si>
  <si>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</si>
  <si>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</si>
  <si>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</si>
  <si>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</si>
  <si>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</si>
  <si>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</si>
  <si>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</si>
  <si>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</si>
  <si>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</si>
  <si>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</si>
  <si>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</si>
  <si>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</si>
  <si>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</si>
  <si>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</si>
  <si>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</si>
  <si>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</si>
  <si>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</si>
  <si>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</si>
  <si>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</si>
  <si>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</si>
  <si>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</si>
  <si>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</si>
  <si>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</si>
  <si>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</si>
  <si>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</si>
  <si>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</si>
  <si>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</si>
  <si>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</si>
  <si>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</si>
  <si>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</si>
  <si>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</si>
  <si>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</si>
  <si>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</si>
  <si>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</si>
  <si>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</si>
  <si>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</si>
  <si>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</si>
  <si>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</si>
  <si>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</si>
  <si>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</si>
  <si>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</si>
  <si>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</si>
  <si>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</si>
  <si>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</si>
  <si>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</si>
  <si>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</si>
  <si>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</si>
  <si>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</si>
  <si>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</si>
  <si>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</si>
  <si>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</si>
  <si>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</si>
  <si>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</si>
  <si>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</si>
  <si>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</si>
  <si>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</si>
  <si>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</si>
  <si>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</si>
  <si>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</si>
  <si>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</si>
  <si>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</si>
  <si>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</si>
  <si>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</si>
  <si>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</si>
  <si>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</si>
  <si>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</si>
  <si>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</si>
  <si>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</si>
  <si>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</si>
  <si>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</si>
  <si>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</si>
  <si>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</si>
  <si>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</si>
  <si>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</si>
  <si>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</si>
  <si>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</si>
  <si>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</si>
  <si>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</si>
  <si>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</si>
  <si>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</si>
  <si>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</si>
  <si>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</si>
  <si>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</si>
  <si>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</si>
  <si>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</si>
  <si>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</si>
  <si>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</si>
  <si>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</si>
  <si>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</si>
  <si>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</si>
  <si>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</si>
  <si>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</si>
  <si>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</si>
  <si>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</si>
  <si>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</si>
  <si>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</si>
  <si>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</si>
  <si>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</si>
  <si>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</si>
  <si>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</si>
  <si>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</si>
  <si>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</si>
  <si>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</si>
  <si>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</si>
  <si>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</si>
  <si>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</si>
  <si>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</si>
  <si>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</si>
  <si>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</si>
  <si>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</si>
  <si>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</si>
  <si>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</si>
  <si>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</si>
  <si>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</si>
  <si>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</si>
  <si>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</si>
  <si>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</si>
  <si>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</si>
  <si>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</si>
  <si>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</si>
  <si>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</si>
  <si>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</si>
  <si>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</si>
  <si>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</si>
  <si>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</si>
  <si>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</si>
  <si>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</si>
  <si>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</si>
  <si>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</si>
  <si>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</si>
  <si>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</si>
  <si>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</si>
  <si>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</si>
  <si>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</si>
  <si>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</si>
  <si>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</si>
  <si>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</si>
  <si>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</si>
  <si>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</si>
  <si>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</si>
  <si>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</si>
  <si>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</si>
  <si>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</si>
  <si>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</si>
  <si>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</si>
  <si>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</si>
  <si>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</si>
  <si>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</si>
  <si>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</si>
  <si>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</si>
  <si>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</si>
  <si>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</si>
  <si>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</si>
  <si>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</si>
  <si>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</si>
  <si>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</si>
  <si>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</si>
  <si>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</si>
  <si>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</si>
  <si>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</si>
  <si>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</si>
  <si>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</si>
  <si>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</si>
  <si>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</si>
  <si>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</si>
  <si>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</si>
  <si>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</si>
  <si>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</si>
  <si>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</si>
  <si>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</si>
  <si>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</si>
  <si>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</si>
  <si>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</si>
  <si>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</si>
  <si>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</si>
  <si>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</si>
  <si>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</si>
  <si>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</si>
  <si>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</si>
  <si>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</si>
  <si>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</si>
  <si>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</si>
  <si>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</si>
  <si>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</si>
  <si>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</si>
  <si>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</si>
  <si>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</si>
  <si>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</si>
  <si>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</si>
  <si>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</si>
  <si>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</si>
  <si>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</si>
  <si>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</si>
  <si>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</si>
  <si>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</si>
  <si>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</si>
  <si>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</si>
  <si>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</si>
  <si>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</si>
  <si>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</si>
  <si>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</si>
  <si>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</si>
  <si>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</si>
  <si>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</si>
  <si>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</si>
  <si>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</si>
  <si>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</si>
  <si>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</si>
  <si>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</si>
  <si>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</si>
  <si>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</si>
  <si>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</si>
  <si>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</si>
  <si>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</si>
  <si>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</si>
  <si>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</si>
  <si>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</si>
  <si>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</si>
  <si>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</si>
  <si>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</si>
  <si>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</si>
  <si>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</si>
  <si>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</si>
  <si>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</si>
  <si>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</si>
  <si>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</si>
  <si>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</si>
  <si>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</si>
  <si>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</si>
  <si>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</si>
  <si>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</si>
  <si>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</si>
  <si>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</si>
  <si>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</si>
  <si>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</si>
  <si>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</si>
  <si>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</si>
  <si>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</si>
  <si>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</si>
  <si>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</si>
  <si>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</si>
  <si>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</si>
  <si>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</si>
  <si>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</si>
  <si>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</si>
  <si>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</si>
  <si>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</si>
  <si>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</si>
  <si>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</si>
  <si>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</si>
  <si>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</si>
  <si>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</si>
  <si>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</si>
  <si>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</si>
  <si>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</si>
  <si>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</si>
  <si>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</si>
  <si>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</si>
  <si>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</si>
  <si>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</si>
  <si>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</si>
  <si>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</si>
  <si>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</si>
  <si>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</si>
  <si>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</si>
  <si>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</si>
  <si>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</si>
  <si>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</si>
  <si>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</si>
  <si>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</si>
  <si>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</si>
  <si>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</si>
  <si>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</si>
  <si>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</si>
  <si>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</si>
  <si>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</si>
  <si>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</si>
  <si>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</si>
  <si>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</si>
  <si>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</si>
  <si>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</si>
  <si>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</si>
  <si>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</si>
  <si>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</si>
  <si>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</si>
  <si>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</si>
  <si>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</si>
  <si>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</si>
  <si>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</si>
  <si>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</si>
  <si>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</si>
  <si>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</si>
  <si>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</si>
  <si>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</si>
  <si>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</si>
  <si>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</si>
  <si>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</si>
  <si>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</si>
  <si>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</si>
  <si>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</si>
  <si>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</si>
  <si>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</si>
  <si>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</si>
  <si>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</si>
  <si>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</si>
  <si>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</si>
  <si>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</si>
  <si>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</si>
  <si>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</si>
  <si>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</si>
  <si>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</si>
  <si>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</si>
  <si>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</si>
  <si>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</si>
  <si>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</si>
  <si>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</si>
  <si>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</si>
  <si>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</si>
  <si>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</si>
  <si>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</si>
  <si>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</si>
  <si>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</si>
  <si>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</si>
  <si>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</si>
  <si>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</si>
  <si>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</si>
  <si>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</si>
  <si>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</si>
  <si>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</si>
  <si>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</si>
  <si>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</si>
  <si>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</si>
  <si>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</si>
  <si>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</si>
  <si>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</si>
  <si>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</si>
  <si>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</si>
  <si>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</si>
  <si>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</si>
  <si>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</si>
  <si>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</si>
  <si>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</si>
  <si>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</si>
  <si>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</si>
  <si>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</si>
  <si>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</si>
  <si>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</si>
  <si>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</si>
  <si>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</si>
  <si>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</si>
  <si>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</si>
  <si>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</si>
  <si>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</si>
  <si>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</si>
  <si>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</si>
  <si>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</si>
  <si>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</si>
  <si>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</si>
  <si>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</si>
  <si>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</si>
  <si>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</si>
  <si>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</si>
  <si>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</si>
  <si>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</si>
  <si>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</si>
  <si>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</si>
  <si>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</si>
  <si>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</si>
  <si>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</si>
  <si>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</si>
  <si>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</si>
  <si>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</si>
  <si>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</si>
  <si>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</si>
  <si>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</si>
  <si>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</si>
  <si>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</si>
  <si>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</si>
  <si>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</si>
  <si>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</si>
  <si>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</si>
  <si>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</si>
  <si>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</si>
  <si>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</si>
  <si>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</si>
  <si>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</si>
  <si>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</si>
  <si>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</si>
  <si>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</si>
  <si>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</si>
  <si>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</si>
  <si>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</si>
  <si>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</si>
  <si>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</si>
  <si>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</si>
  <si>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</si>
  <si>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</si>
  <si>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</si>
  <si>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</si>
  <si>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</si>
  <si>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</si>
  <si>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</si>
  <si>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</si>
  <si>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</si>
  <si>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</si>
  <si>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</si>
  <si>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</si>
  <si>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</si>
  <si>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</si>
  <si>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</si>
  <si>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</si>
  <si>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</si>
  <si>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</si>
  <si>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</si>
  <si>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</si>
  <si>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</si>
  <si>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</si>
  <si>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</si>
  <si>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</si>
  <si>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</si>
  <si>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</si>
  <si>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</si>
  <si>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</si>
  <si>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</si>
  <si>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</si>
  <si>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</si>
  <si>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</si>
  <si>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</si>
  <si>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</si>
  <si>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</si>
  <si>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</si>
  <si>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</si>
  <si>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</si>
  <si>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</si>
  <si>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</si>
  <si>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</si>
  <si>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</si>
  <si>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</si>
  <si>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</si>
  <si>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</si>
  <si>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</si>
  <si>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</si>
  <si>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</si>
  <si>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</si>
  <si>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</si>
  <si>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</si>
  <si>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</si>
  <si>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</si>
  <si>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</si>
  <si>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</si>
  <si>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</si>
  <si>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</si>
  <si>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</si>
  <si>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</si>
  <si>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</si>
  <si>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</si>
  <si>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</si>
  <si>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</si>
  <si>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</si>
  <si>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</si>
  <si>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</si>
  <si>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</si>
  <si>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</si>
  <si>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</si>
  <si>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</si>
  <si>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</si>
  <si>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</si>
  <si>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</si>
  <si>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</si>
  <si>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</si>
  <si>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</si>
  <si>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</si>
  <si>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</si>
  <si>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</si>
  <si>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</si>
  <si>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</si>
  <si>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</si>
  <si>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</si>
  <si>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</si>
  <si>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</si>
  <si>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</si>
  <si>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</si>
  <si>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</si>
  <si>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</si>
  <si>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</si>
  <si>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</si>
  <si>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</si>
  <si>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</si>
  <si>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</si>
  <si>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</si>
  <si>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</si>
  <si>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</si>
  <si>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</si>
  <si>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</si>
  <si>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</si>
  <si>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</si>
  <si>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</si>
  <si>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</si>
  <si>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</si>
  <si>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</si>
  <si>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</si>
  <si>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</si>
  <si>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</si>
  <si>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</si>
  <si>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</si>
  <si>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</si>
  <si>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</si>
  <si>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</si>
  <si>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</si>
  <si>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</si>
  <si>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</si>
  <si>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</si>
  <si>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</si>
  <si>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</si>
  <si>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</si>
  <si>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</si>
  <si>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</si>
  <si>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</si>
  <si>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</si>
  <si>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</si>
  <si>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</si>
  <si>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</si>
  <si>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</si>
  <si>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</si>
  <si>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</si>
  <si>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</si>
  <si>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</si>
  <si>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</si>
  <si>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</si>
  <si>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</si>
  <si>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</si>
  <si>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</si>
  <si>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</si>
  <si>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</si>
  <si>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</si>
  <si>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</si>
  <si>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</si>
  <si>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</si>
  <si>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</si>
  <si>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</si>
  <si>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</si>
  <si>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</si>
  <si>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</si>
  <si>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</si>
  <si>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</si>
  <si>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</si>
  <si>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</si>
  <si>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</si>
  <si>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</si>
  <si>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</si>
  <si>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</si>
  <si>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</si>
  <si>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</si>
  <si>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</si>
  <si>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</si>
  <si>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</si>
  <si>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</si>
  <si>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</si>
  <si>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</si>
  <si>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</si>
  <si>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</si>
  <si>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</si>
  <si>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</si>
  <si>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</si>
  <si>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</si>
  <si>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</si>
  <si>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</si>
  <si>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</si>
  <si>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</si>
  <si>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</si>
  <si>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</si>
  <si>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</si>
  <si>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</si>
  <si>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</si>
  <si>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</si>
  <si>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</si>
  <si>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</si>
  <si>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</si>
  <si>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</si>
  <si>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</si>
  <si>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</si>
  <si>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</si>
  <si>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</si>
  <si>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</si>
  <si>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</si>
  <si>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</si>
  <si>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</si>
  <si>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</si>
  <si>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</si>
  <si>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</si>
  <si>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</si>
  <si>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</si>
  <si>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</si>
  <si>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</si>
  <si>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</si>
  <si>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</si>
  <si>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</si>
  <si>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</si>
  <si>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</si>
  <si>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</si>
  <si>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</si>
  <si>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</si>
  <si>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</si>
  <si>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</si>
  <si>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</si>
  <si>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</si>
  <si>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</si>
  <si>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</si>
  <si>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</si>
  <si>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</si>
  <si>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</si>
  <si>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</si>
  <si>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</si>
  <si>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</si>
  <si>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</si>
  <si>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</si>
  <si>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</si>
  <si>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</si>
  <si>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</si>
  <si>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</si>
  <si>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</si>
  <si>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</si>
  <si>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</si>
  <si>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</si>
  <si>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</si>
  <si>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</si>
  <si>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</si>
  <si>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</si>
  <si>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</si>
  <si>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</si>
  <si>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</si>
  <si>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</si>
  <si>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</si>
  <si>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</si>
  <si>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</si>
  <si>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</si>
  <si>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</si>
  <si>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</si>
  <si>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</si>
  <si>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</si>
  <si>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</si>
  <si>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</si>
  <si>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</si>
  <si>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</si>
  <si>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</si>
  <si>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</si>
  <si>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</si>
  <si>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</si>
  <si>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</si>
  <si>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</si>
  <si>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</si>
  <si>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</si>
  <si>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</si>
  <si>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</si>
  <si>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</si>
  <si>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</si>
  <si>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</si>
  <si>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</si>
  <si>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</si>
  <si>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</si>
  <si>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</si>
  <si>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</si>
  <si>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</si>
  <si>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</si>
  <si>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</si>
  <si>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</si>
  <si>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</si>
  <si>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</si>
  <si>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</si>
  <si>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</si>
  <si>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</si>
  <si>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</si>
  <si>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</si>
  <si>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</si>
  <si>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</si>
  <si>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</si>
  <si>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</si>
  <si>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</si>
  <si>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</si>
  <si>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</si>
  <si>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</si>
  <si>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</si>
  <si>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</si>
  <si>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</si>
  <si>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</si>
  <si>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</si>
  <si>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</si>
  <si>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</si>
  <si>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</si>
  <si>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</si>
  <si>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</si>
  <si>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</si>
  <si>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</si>
  <si>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</si>
  <si>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</si>
  <si>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</si>
  <si>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</si>
  <si>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</si>
  <si>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</si>
  <si>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</si>
  <si>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</si>
  <si>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</si>
  <si>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</si>
  <si>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</si>
  <si>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</si>
  <si>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</si>
  <si>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</si>
  <si>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</si>
  <si>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</si>
  <si>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</si>
  <si>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</si>
  <si>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</si>
  <si>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</si>
  <si>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</si>
  <si>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</si>
  <si>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</si>
  <si>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</si>
  <si>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</si>
  <si>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</si>
  <si>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</si>
  <si>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</si>
  <si>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</si>
  <si>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</si>
  <si>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</si>
  <si>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</si>
  <si>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</si>
  <si>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</si>
  <si>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</si>
  <si>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</si>
  <si>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</si>
  <si>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</si>
  <si>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</si>
  <si>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</si>
  <si>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</si>
  <si>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</si>
  <si>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</si>
  <si>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</si>
  <si>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</si>
  <si>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</si>
  <si>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</si>
  <si>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</si>
  <si>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</si>
  <si>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</si>
  <si>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</si>
  <si>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</si>
  <si>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</si>
  <si>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</si>
  <si>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</si>
  <si>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</si>
  <si>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</si>
  <si>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</si>
  <si>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</si>
  <si>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</si>
  <si>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</si>
  <si>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</si>
  <si>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</si>
  <si>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</si>
  <si>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</si>
  <si>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</si>
  <si>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</si>
  <si>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</si>
  <si>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</si>
  <si>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</si>
  <si>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</si>
  <si>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</si>
  <si>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</si>
  <si>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</si>
  <si>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</si>
  <si>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</si>
  <si>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</si>
  <si>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</si>
  <si>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</si>
  <si>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</si>
  <si>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</si>
  <si>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</si>
  <si>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</si>
  <si>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</si>
  <si>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</si>
  <si>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</si>
  <si>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</si>
  <si>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</si>
  <si>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</si>
  <si>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</si>
  <si>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</si>
  <si>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</si>
  <si>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</si>
  <si>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</si>
  <si>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</si>
  <si>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</si>
  <si>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</si>
  <si>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</si>
  <si>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</si>
  <si>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</si>
  <si>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</si>
  <si>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</si>
  <si>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</si>
  <si>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</si>
  <si>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</si>
  <si>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</si>
  <si>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</si>
  <si>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</si>
  <si>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</si>
  <si>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</si>
  <si>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</si>
  <si>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</si>
  <si>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</si>
  <si>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</si>
  <si>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</si>
  <si>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</si>
  <si>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</si>
  <si>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</si>
  <si>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</si>
  <si>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</si>
  <si>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</si>
  <si>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</si>
  <si>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</si>
  <si>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</si>
  <si>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</si>
  <si>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</si>
  <si>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</si>
  <si>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</si>
  <si>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</si>
  <si>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</si>
  <si>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</si>
  <si>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</si>
  <si>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</si>
  <si>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</si>
  <si>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</si>
  <si>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</si>
  <si>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</si>
  <si>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</si>
  <si>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</si>
  <si>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</si>
  <si>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</si>
  <si>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</si>
  <si>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</si>
  <si>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</si>
  <si>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</si>
  <si>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</si>
  <si>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</si>
  <si>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</si>
  <si>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</si>
  <si>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</si>
  <si>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</si>
  <si>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</si>
  <si>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</si>
  <si>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</si>
  <si>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</si>
  <si>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</si>
  <si>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</si>
  <si>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</si>
  <si>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</si>
  <si>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</si>
  <si>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</si>
  <si>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</si>
  <si>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</si>
  <si>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</si>
  <si>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</si>
  <si>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</si>
  <si>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</si>
  <si>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</si>
  <si>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</si>
  <si>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</si>
  <si>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</si>
  <si>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</si>
  <si>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</si>
  <si>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</si>
  <si>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</si>
  <si>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</si>
  <si>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</si>
  <si>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</si>
  <si>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</si>
  <si>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</si>
  <si>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</si>
  <si>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</si>
  <si>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</si>
  <si>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</si>
  <si>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</si>
  <si>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</si>
  <si>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</si>
  <si>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</si>
  <si>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</si>
  <si>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</si>
  <si>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</si>
  <si>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</si>
  <si>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</si>
  <si>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</si>
  <si>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</si>
  <si>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</si>
  <si>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</si>
  <si>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</si>
  <si>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</si>
  <si>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</si>
  <si>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</si>
  <si>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</si>
  <si>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</si>
  <si>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</si>
  <si>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</si>
  <si>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</si>
  <si>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</si>
  <si>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</si>
  <si>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</si>
  <si>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</si>
  <si>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</si>
  <si>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</si>
  <si>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</si>
  <si>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</si>
  <si>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</si>
  <si>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</si>
  <si>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</si>
  <si>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</si>
  <si>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</si>
  <si>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</si>
  <si>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</si>
  <si>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</si>
  <si>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</si>
  <si>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</si>
  <si>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</si>
  <si>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</si>
  <si>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</si>
  <si>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</si>
  <si>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</si>
  <si>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</si>
  <si>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</si>
  <si>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</si>
  <si>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</si>
  <si>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</si>
  <si>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</si>
  <si>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</si>
  <si>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</si>
  <si>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</si>
  <si>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</si>
  <si>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</si>
  <si>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</si>
  <si>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</si>
  <si>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</si>
  <si>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</si>
  <si>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</si>
  <si>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</si>
  <si>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</si>
  <si>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</si>
  <si>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</si>
  <si>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</si>
  <si>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</si>
  <si>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</si>
  <si>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</si>
  <si>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</si>
  <si>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</si>
  <si>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</si>
  <si>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</si>
  <si>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</si>
  <si>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</si>
  <si>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</si>
  <si>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</si>
  <si>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</si>
  <si>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</si>
  <si>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</si>
  <si>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</si>
  <si>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</si>
  <si>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</si>
  <si>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</si>
  <si>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</si>
  <si>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</si>
  <si>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</si>
  <si>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</si>
  <si>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</si>
  <si>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</si>
  <si>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</si>
  <si>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</si>
  <si>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</si>
  <si>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</si>
  <si>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</si>
  <si>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</si>
  <si>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</si>
  <si>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</si>
  <si>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</si>
  <si>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</si>
  <si>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</si>
  <si>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</si>
  <si>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</si>
  <si>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</si>
  <si>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</si>
  <si>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</si>
  <si>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</si>
  <si>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</si>
  <si>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</si>
  <si>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</si>
  <si>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</si>
  <si>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</si>
  <si>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</si>
  <si>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</si>
  <si>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</si>
  <si>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</si>
  <si>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</si>
  <si>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</si>
  <si>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</si>
  <si>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</si>
  <si>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</si>
  <si>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</si>
  <si>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</si>
  <si>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</si>
  <si>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</si>
  <si>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</si>
  <si>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</si>
  <si>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</si>
  <si>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</si>
  <si>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</si>
  <si>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</si>
  <si>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</si>
  <si>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</si>
  <si>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</si>
  <si>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</si>
  <si>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</si>
  <si>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</si>
  <si>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</si>
  <si>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</si>
  <si>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</si>
  <si>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</si>
  <si>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</si>
  <si>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</si>
  <si>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</si>
  <si>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</si>
  <si>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</si>
  <si>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</si>
  <si>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</si>
  <si>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</si>
  <si>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</si>
  <si>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</si>
  <si>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</si>
  <si>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</si>
  <si>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</si>
  <si>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</si>
  <si>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</si>
  <si>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</si>
  <si>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</si>
  <si>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</si>
  <si>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</si>
  <si>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</si>
  <si>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</si>
  <si>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</si>
  <si>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</si>
  <si>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</si>
  <si>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</si>
  <si>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</si>
  <si>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</si>
  <si>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</si>
  <si>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</si>
  <si>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</si>
  <si>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</si>
  <si>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</si>
  <si>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</si>
  <si>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</si>
  <si>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</si>
  <si>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</si>
  <si>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</si>
  <si>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</si>
  <si>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</si>
  <si>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</si>
  <si>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</si>
  <si>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</si>
  <si>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</si>
  <si>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</si>
  <si>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</si>
  <si>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</si>
  <si>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</si>
  <si>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</si>
  <si>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</si>
  <si>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</si>
  <si>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</si>
  <si>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</si>
  <si>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</si>
  <si>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</si>
  <si>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</si>
  <si>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</si>
  <si>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</si>
  <si>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</si>
  <si>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</si>
  <si>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</si>
  <si>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</si>
  <si>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</si>
  <si>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</si>
  <si>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</si>
  <si>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</si>
  <si>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</si>
  <si>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</si>
  <si>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</si>
  <si>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</si>
  <si>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</si>
  <si>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</si>
  <si>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</si>
  <si>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</si>
  <si>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</si>
  <si>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</si>
  <si>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</si>
  <si>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</si>
  <si>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</si>
  <si>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</si>
  <si>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</si>
  <si>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</si>
  <si>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</si>
  <si>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</si>
  <si>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</si>
  <si>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</si>
  <si>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</si>
  <si>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</si>
  <si>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</si>
  <si>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</si>
  <si>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</si>
  <si>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</si>
  <si>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</si>
  <si>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</si>
  <si>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</si>
  <si>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</si>
  <si>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</si>
  <si>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</si>
  <si>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</si>
  <si>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</si>
  <si>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</si>
  <si>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</si>
  <si>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</si>
  <si>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</si>
  <si>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</si>
  <si>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</si>
  <si>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</si>
  <si>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</si>
  <si>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</si>
  <si>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</si>
  <si>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</si>
  <si>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</si>
  <si>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</si>
  <si>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</si>
  <si>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</si>
  <si>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</si>
  <si>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</si>
  <si>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</si>
  <si>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</si>
  <si>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</si>
  <si>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</si>
  <si>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</si>
  <si>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</si>
  <si>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</si>
  <si>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</si>
  <si>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</si>
  <si>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</si>
  <si>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</si>
  <si>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</si>
  <si>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</si>
  <si>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</si>
  <si>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</si>
  <si>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</si>
  <si>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</si>
  <si>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</si>
  <si>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</si>
  <si>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</si>
  <si>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</si>
  <si>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</si>
  <si>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</si>
  <si>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</si>
  <si>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</si>
  <si>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</si>
  <si>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</si>
  <si>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</si>
  <si>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</si>
  <si>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</si>
  <si>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</si>
  <si>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</si>
  <si>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</si>
  <si>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</si>
  <si>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</si>
  <si>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</si>
  <si>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</si>
  <si>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</si>
  <si>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</si>
  <si>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</si>
  <si>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</si>
  <si>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</si>
  <si>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</si>
  <si>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</si>
  <si>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</si>
  <si>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</si>
  <si>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</si>
  <si>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</si>
  <si>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</si>
  <si>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</si>
  <si>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</si>
  <si>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</si>
  <si>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</si>
  <si>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</si>
  <si>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</si>
  <si>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</si>
  <si>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</si>
  <si>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</si>
  <si>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</si>
  <si>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</si>
  <si>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</si>
  <si>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</si>
  <si>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</si>
  <si>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</si>
  <si>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</si>
  <si>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</si>
  <si>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</si>
  <si>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</si>
  <si>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</si>
  <si>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</si>
  <si>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</si>
  <si>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</si>
  <si>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</si>
  <si>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</si>
  <si>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</si>
  <si>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</si>
  <si>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</si>
  <si>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</si>
  <si>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</si>
  <si>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</si>
  <si>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</si>
  <si>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</si>
  <si>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</si>
  <si>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</si>
  <si>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</si>
  <si>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</si>
  <si>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</si>
  <si>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</si>
  <si>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</si>
  <si>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</si>
  <si>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</si>
  <si>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</si>
  <si>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</si>
  <si>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</si>
  <si>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</si>
  <si>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</si>
  <si>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</si>
  <si>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</si>
  <si>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</si>
  <si>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</si>
  <si>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</si>
  <si>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</si>
  <si>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</si>
  <si>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</si>
  <si>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</si>
  <si>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</si>
  <si>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</si>
  <si>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</si>
  <si>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</si>
  <si>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</si>
  <si>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</si>
  <si>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</si>
  <si>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</si>
  <si>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</si>
  <si>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</si>
  <si>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</si>
  <si>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</si>
  <si>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</si>
  <si>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</si>
  <si>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</si>
  <si>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</si>
  <si>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</si>
  <si>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</si>
  <si>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</si>
  <si>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</si>
  <si>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</si>
  <si>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</si>
  <si>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</si>
  <si>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</si>
  <si>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</si>
  <si>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</si>
  <si>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</si>
  <si>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</si>
  <si>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</si>
  <si>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</si>
  <si>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</si>
  <si>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</si>
  <si>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</si>
  <si>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</si>
  <si>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</si>
  <si>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</si>
  <si>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</si>
  <si>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</si>
  <si>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</si>
  <si>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</si>
  <si>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</si>
  <si>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</si>
  <si>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</si>
  <si>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</si>
  <si>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</si>
  <si>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</si>
  <si>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</si>
  <si>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</si>
  <si>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</si>
  <si>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</si>
  <si>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</si>
  <si>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</si>
  <si>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</si>
  <si>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</si>
  <si>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</si>
  <si>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</si>
  <si>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</si>
  <si>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</si>
  <si>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</si>
  <si>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</si>
  <si>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</si>
  <si>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</si>
  <si>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</si>
  <si>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</si>
  <si>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</si>
  <si>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</si>
  <si>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</si>
  <si>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</si>
  <si>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</si>
  <si>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</si>
  <si>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</si>
  <si>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</si>
  <si>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</si>
  <si>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</si>
  <si>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</si>
  <si>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</si>
  <si>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</si>
  <si>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</si>
  <si>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</si>
  <si>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</si>
  <si>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</si>
  <si>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</si>
  <si>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</si>
  <si>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</si>
  <si>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</si>
  <si>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</si>
  <si>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</si>
  <si>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</si>
  <si>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</si>
  <si>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</si>
  <si>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</si>
  <si>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</si>
  <si>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</si>
  <si>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</si>
  <si>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</si>
  <si>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</si>
  <si>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</si>
  <si>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</si>
  <si>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</si>
  <si>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</si>
  <si>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</si>
  <si>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</si>
  <si>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</si>
  <si>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</si>
  <si>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</si>
  <si>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</si>
  <si>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</si>
  <si>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</si>
  <si>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</si>
  <si>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</si>
  <si>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</si>
  <si>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</si>
  <si>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</si>
  <si>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</si>
  <si>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</si>
  <si>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</si>
  <si>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</si>
  <si>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</si>
  <si>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</si>
  <si>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</si>
  <si>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</si>
  <si>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</si>
  <si>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</si>
  <si>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</si>
  <si>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</si>
  <si>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</si>
  <si>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</si>
  <si>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</si>
  <si>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</si>
  <si>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</si>
  <si>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</si>
  <si>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</si>
  <si>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</si>
  <si>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</si>
  <si>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</si>
  <si>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</si>
  <si>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</si>
  <si>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</si>
  <si>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</si>
  <si>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</si>
  <si>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</si>
  <si>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</si>
  <si>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</si>
  <si>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</si>
  <si>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</si>
  <si>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</si>
  <si>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</si>
  <si>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</si>
  <si>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</si>
  <si>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</si>
  <si>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</si>
  <si>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</si>
  <si>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</si>
  <si>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</si>
  <si>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</si>
  <si>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</si>
  <si>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</si>
  <si>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</si>
  <si>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</si>
  <si>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</si>
  <si>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</si>
  <si>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</si>
  <si>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</si>
  <si>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</si>
  <si>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</si>
  <si>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</si>
  <si>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</si>
  <si>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</si>
  <si>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</si>
  <si>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</si>
  <si>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</si>
  <si>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</si>
  <si>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</si>
  <si>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</si>
  <si>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</si>
  <si>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</si>
  <si>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</si>
  <si>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</si>
  <si>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</si>
  <si>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</si>
  <si>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</si>
  <si>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</si>
  <si>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</si>
  <si>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</si>
  <si>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</si>
  <si>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</si>
  <si>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</si>
  <si>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</si>
  <si>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</si>
  <si>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</si>
  <si>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</si>
  <si>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</si>
  <si>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</si>
  <si>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</si>
  <si>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</si>
  <si>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</si>
  <si>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</si>
  <si>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</si>
  <si>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</si>
  <si>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</si>
  <si>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</si>
  <si>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</si>
  <si>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</si>
  <si>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</si>
  <si>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</si>
  <si>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</si>
  <si>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</si>
  <si>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</si>
  <si>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</si>
  <si>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</si>
  <si>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</si>
  <si>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</si>
  <si>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</si>
  <si>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</si>
  <si>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</si>
  <si>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</si>
  <si>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</si>
  <si>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</si>
  <si>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</si>
  <si>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</si>
  <si>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</si>
  <si>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</si>
  <si>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</si>
  <si>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</si>
  <si>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</si>
  <si>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</si>
  <si>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</si>
  <si>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</si>
  <si>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</si>
  <si>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</si>
  <si>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</si>
  <si>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</si>
  <si>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</si>
  <si>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</si>
  <si>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</si>
  <si>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</si>
  <si>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</si>
  <si>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</si>
  <si>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</si>
  <si>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</si>
  <si>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</si>
  <si>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</si>
  <si>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</si>
  <si>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</si>
  <si>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</si>
  <si>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</si>
  <si>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</si>
  <si>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</si>
  <si>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</si>
  <si>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</si>
  <si>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</si>
  <si>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</si>
  <si>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</si>
  <si>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</si>
  <si>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</si>
  <si>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</si>
  <si>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</si>
  <si>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</si>
  <si>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</si>
  <si>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</si>
  <si>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</si>
  <si>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</si>
  <si>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</si>
  <si>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</si>
  <si>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</si>
  <si>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</si>
  <si>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</si>
  <si>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</si>
  <si>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</si>
  <si>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</si>
  <si>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</si>
  <si>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</si>
  <si>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</si>
  <si>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</si>
  <si>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</si>
  <si>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</si>
  <si>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</si>
  <si>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</si>
  <si>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</si>
  <si>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</si>
  <si>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</si>
  <si>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</si>
  <si>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</si>
  <si>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</si>
  <si>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</si>
  <si>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</si>
  <si>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</si>
  <si>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</si>
  <si>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</si>
  <si>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</si>
  <si>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</si>
  <si>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</si>
  <si>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</si>
  <si>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</si>
  <si>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</si>
  <si>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</si>
  <si>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</si>
  <si>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</si>
  <si>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</si>
  <si>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</si>
  <si>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</si>
  <si>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</si>
  <si>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</si>
  <si>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</si>
  <si>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</si>
  <si>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</si>
  <si>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</si>
  <si>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</si>
  <si>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</si>
  <si>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</si>
  <si>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</si>
  <si>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</si>
  <si>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</si>
  <si>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</si>
  <si>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</si>
  <si>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</si>
  <si>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</si>
  <si>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</si>
  <si>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</si>
  <si>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</si>
  <si>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</si>
  <si>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</si>
  <si>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</si>
  <si>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</si>
  <si>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</si>
  <si>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</si>
  <si>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</si>
  <si>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</si>
  <si>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</si>
  <si>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</si>
  <si>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</si>
  <si>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</si>
  <si>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</si>
  <si>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</si>
  <si>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</si>
  <si>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</si>
  <si>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</si>
  <si>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</si>
  <si>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</si>
  <si>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</si>
  <si>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</si>
  <si>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</si>
  <si>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</si>
  <si>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</si>
  <si>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</si>
  <si>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</si>
  <si>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</si>
  <si>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</si>
  <si>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</si>
  <si>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</si>
  <si>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</si>
  <si>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</si>
  <si>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</si>
  <si>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</si>
  <si>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</si>
  <si>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</si>
  <si>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</si>
  <si>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</si>
  <si>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</si>
  <si>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</si>
  <si>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</si>
  <si>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</si>
  <si>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</si>
  <si>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</si>
  <si>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</si>
  <si>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</si>
  <si>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</si>
  <si>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</si>
  <si>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</si>
  <si>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</si>
  <si>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</si>
  <si>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</si>
  <si>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</si>
  <si>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</si>
  <si>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</si>
  <si>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</si>
  <si>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</si>
  <si>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</si>
  <si>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</si>
  <si>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</si>
  <si>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</si>
  <si>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</si>
  <si>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</si>
  <si>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</si>
  <si>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</si>
  <si>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</si>
  <si>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</si>
  <si>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</si>
  <si>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</si>
  <si>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</si>
  <si>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</si>
  <si>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</si>
  <si>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</si>
  <si>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</si>
  <si>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</si>
  <si>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</si>
  <si>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</si>
  <si>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</si>
  <si>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</si>
  <si>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</si>
  <si>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</si>
  <si>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</si>
  <si>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</si>
  <si>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</si>
  <si>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</si>
  <si>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</si>
  <si>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</si>
  <si>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</si>
  <si>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</si>
  <si>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</si>
  <si>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</si>
  <si>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</si>
  <si>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</si>
  <si>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</si>
  <si>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</si>
  <si>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</si>
  <si>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</si>
  <si>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</si>
  <si>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</si>
  <si>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</si>
  <si>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</si>
  <si>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</si>
  <si>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</si>
  <si>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</si>
  <si>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</si>
  <si>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</si>
  <si>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</si>
  <si>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</si>
  <si>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</si>
  <si>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</si>
  <si>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</si>
  <si>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</si>
  <si>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</si>
  <si>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</si>
  <si>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</si>
  <si>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</si>
  <si>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</si>
  <si>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</si>
  <si>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</si>
  <si>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</si>
  <si>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</si>
  <si>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</si>
  <si>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</si>
  <si>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</si>
  <si>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</si>
  <si>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</si>
  <si>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</si>
  <si>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</si>
  <si>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</si>
  <si>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</si>
  <si>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</si>
  <si>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</si>
  <si>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</si>
  <si>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</si>
  <si>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</si>
  <si>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</si>
  <si>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</si>
  <si>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</si>
  <si>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</si>
  <si>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</si>
  <si>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</si>
  <si>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</si>
  <si>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</si>
  <si>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</si>
  <si>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</si>
  <si>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</si>
  <si>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</si>
  <si>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</si>
  <si>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</si>
  <si>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</si>
  <si>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</si>
  <si>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</si>
  <si>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</si>
  <si>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</si>
  <si>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</si>
  <si>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</si>
  <si>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</si>
  <si>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</si>
  <si>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</si>
  <si>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</si>
  <si>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</si>
  <si>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</si>
  <si>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</si>
  <si>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</si>
  <si>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</si>
  <si>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</si>
  <si>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</si>
  <si>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</si>
  <si>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</si>
  <si>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</si>
  <si>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</si>
  <si>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</si>
  <si>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</si>
  <si>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</si>
  <si>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</si>
  <si>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</si>
  <si>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</si>
  <si>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</si>
  <si>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</si>
  <si>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</si>
  <si>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</si>
  <si>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</si>
  <si>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</si>
  <si>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</si>
  <si>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</si>
  <si>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</si>
  <si>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</si>
  <si>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</si>
  <si>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</si>
  <si>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</si>
  <si>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</si>
  <si>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</si>
  <si>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</si>
  <si>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</si>
  <si>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</si>
  <si>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</si>
  <si>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</si>
  <si>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</si>
  <si>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</si>
  <si>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</si>
  <si>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</si>
  <si>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</si>
  <si>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</si>
  <si>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</si>
  <si>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</si>
  <si>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</si>
  <si>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</si>
  <si>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</si>
  <si>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</si>
  <si>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</si>
  <si>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</si>
  <si>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</si>
  <si>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</si>
  <si>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</si>
  <si>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</si>
  <si>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</si>
  <si>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</si>
  <si>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</si>
  <si>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</si>
  <si>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</si>
  <si>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</si>
  <si>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</si>
  <si>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</si>
  <si>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</si>
  <si>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</si>
  <si>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</si>
  <si>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</si>
  <si>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</si>
  <si>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</si>
  <si>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</si>
  <si>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</si>
  <si>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</si>
  <si>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</si>
  <si>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</si>
  <si>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</si>
  <si>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</si>
  <si>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</si>
  <si>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</si>
  <si>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</si>
  <si>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</si>
  <si>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</si>
  <si>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</si>
  <si>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</si>
  <si>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</si>
  <si>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</si>
  <si>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</si>
  <si>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</si>
  <si>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</si>
  <si>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</si>
  <si>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</si>
  <si>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</si>
  <si>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</si>
  <si>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</si>
  <si>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</si>
  <si>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</si>
  <si>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</si>
  <si>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</si>
  <si>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</si>
  <si>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</si>
  <si>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</si>
  <si>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</si>
  <si>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</si>
  <si>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</si>
  <si>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</si>
  <si>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</si>
  <si>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</si>
  <si>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</si>
  <si>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</si>
  <si>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</si>
  <si>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</si>
  <si>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</si>
  <si>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</si>
  <si>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</si>
  <si>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</si>
  <si>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</si>
  <si>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</si>
  <si>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</si>
  <si>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</si>
  <si>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</si>
  <si>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</si>
  <si>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</si>
  <si>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</si>
  <si>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</si>
  <si>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</si>
  <si>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</si>
  <si>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</si>
  <si>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</si>
  <si>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</si>
  <si>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</si>
  <si>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</si>
  <si>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</si>
  <si>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</si>
  <si>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</si>
  <si>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</si>
  <si>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</si>
  <si>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</si>
  <si>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</si>
  <si>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</si>
  <si>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</si>
  <si>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</si>
  <si>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</si>
  <si>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</si>
  <si>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</si>
  <si>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</si>
  <si>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</si>
  <si>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</si>
  <si>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</si>
  <si>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</si>
  <si>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</si>
  <si>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</si>
  <si>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</si>
  <si>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</si>
  <si>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</si>
  <si>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</si>
  <si>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</si>
  <si>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</si>
  <si>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</si>
  <si>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</si>
  <si>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</si>
  <si>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</si>
  <si>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</si>
  <si>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</si>
  <si>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</si>
  <si>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</si>
  <si>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</si>
  <si>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</si>
  <si>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</si>
  <si>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</si>
  <si>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</si>
  <si>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</si>
  <si>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</si>
  <si>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</si>
  <si>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</si>
  <si>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</si>
  <si>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</si>
  <si>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</si>
  <si>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</si>
  <si>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</si>
  <si>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</si>
  <si>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</si>
  <si>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</si>
  <si>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</si>
  <si>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</si>
  <si>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</si>
  <si>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</si>
  <si>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</si>
  <si>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</si>
  <si>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</si>
  <si>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</si>
  <si>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</si>
  <si>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</si>
  <si>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</si>
  <si>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</si>
  <si>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</si>
  <si>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</si>
  <si>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</si>
  <si>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</si>
  <si>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</si>
  <si>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</si>
  <si>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</si>
  <si>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</si>
  <si>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</si>
  <si>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</si>
  <si>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</si>
  <si>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</si>
  <si>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</si>
  <si>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</si>
  <si>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</si>
  <si>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</si>
  <si>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</si>
  <si>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</si>
  <si>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</si>
  <si>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</si>
  <si>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</si>
  <si>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</si>
  <si>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</si>
  <si>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</si>
  <si>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</si>
  <si>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</si>
  <si>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</si>
  <si>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</si>
  <si>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</si>
  <si>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</si>
  <si>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</si>
  <si>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</si>
  <si>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</si>
  <si>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</si>
  <si>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</si>
  <si>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</si>
  <si>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</si>
  <si>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</si>
  <si>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</si>
  <si>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</si>
  <si>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</si>
  <si>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</si>
  <si>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</si>
  <si>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</si>
  <si>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</si>
  <si>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</si>
  <si>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</si>
  <si>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</si>
  <si>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</si>
  <si>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</si>
  <si>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</si>
  <si>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</si>
  <si>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</si>
  <si>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</si>
  <si>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</si>
  <si>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</si>
  <si>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</si>
  <si>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</si>
  <si>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</si>
  <si>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</si>
  <si>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</si>
  <si>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</si>
  <si>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</si>
  <si>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</si>
  <si>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</si>
  <si>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</si>
  <si>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</si>
  <si>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</si>
  <si>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</si>
  <si>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</si>
  <si>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</si>
  <si>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</si>
  <si>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</si>
  <si>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</si>
  <si>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</si>
  <si>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</si>
  <si>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</si>
  <si>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</si>
  <si>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</si>
  <si>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</si>
  <si>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</si>
  <si>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</si>
  <si>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</si>
  <si>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</si>
  <si>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</si>
  <si>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</si>
  <si>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</si>
  <si>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</si>
  <si>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</si>
  <si>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</si>
  <si>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</si>
  <si>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</si>
  <si>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</si>
  <si>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</si>
  <si>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</si>
  <si>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</si>
  <si>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</si>
  <si>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</si>
  <si>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</si>
  <si>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</si>
  <si>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</si>
  <si>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</si>
  <si>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</si>
  <si>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</si>
  <si>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</si>
  <si>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</si>
  <si>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</si>
  <si>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</si>
  <si>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</si>
  <si>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</si>
  <si>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</si>
  <si>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</si>
  <si>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</si>
  <si>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</si>
  <si>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</si>
  <si>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</si>
  <si>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</si>
  <si>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</si>
  <si>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</si>
  <si>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</si>
  <si>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</si>
  <si>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</si>
  <si>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</si>
  <si>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</si>
  <si>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</si>
  <si>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</si>
  <si>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</si>
  <si>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</si>
  <si>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</si>
  <si>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</si>
  <si>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</si>
  <si>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</si>
  <si>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</si>
  <si>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</si>
  <si>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</si>
  <si>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</si>
  <si>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</si>
  <si>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</si>
  <si>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</si>
  <si>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</si>
  <si>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</si>
  <si>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</si>
  <si>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</si>
  <si>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</si>
  <si>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</si>
  <si>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</si>
  <si>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</si>
  <si>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</si>
  <si>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</si>
  <si>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</si>
  <si>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</si>
  <si>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</si>
  <si>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</si>
  <si>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</si>
  <si>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</si>
  <si>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</si>
  <si>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</si>
  <si>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</si>
  <si>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</si>
  <si>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</si>
  <si>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</si>
  <si>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</si>
  <si>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</si>
  <si>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</si>
  <si>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</si>
  <si>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</si>
  <si>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</si>
  <si>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</si>
  <si>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</si>
  <si>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</si>
  <si>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</si>
  <si>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</si>
  <si>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</si>
  <si>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</si>
  <si>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</si>
  <si>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</si>
  <si>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</si>
  <si>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</si>
  <si>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</si>
  <si>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</si>
  <si>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</si>
  <si>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</si>
  <si>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</si>
  <si>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</si>
  <si>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</si>
  <si>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</si>
  <si>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</si>
  <si>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</si>
  <si>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</si>
  <si>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</si>
  <si>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</si>
  <si>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</si>
  <si>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</si>
  <si>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</si>
  <si>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</si>
  <si>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</si>
  <si>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</si>
  <si>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</si>
  <si>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</si>
  <si>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</si>
  <si>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</si>
  <si>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</si>
  <si>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</si>
  <si>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</si>
  <si>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</si>
  <si>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</si>
  <si>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</si>
  <si>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</si>
  <si>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</si>
  <si>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</si>
  <si>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</si>
  <si>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</si>
  <si>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</si>
  <si>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</si>
  <si>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</si>
  <si>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</si>
  <si>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</si>
  <si>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</si>
  <si>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</si>
  <si>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</si>
  <si>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</si>
  <si>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</si>
  <si>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</si>
  <si>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</si>
  <si>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</si>
  <si>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</si>
  <si>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</si>
  <si>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</si>
  <si>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</si>
  <si>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</si>
  <si>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</si>
  <si>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</si>
  <si>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</si>
  <si>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</si>
  <si>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</si>
  <si>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</si>
  <si>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</si>
  <si>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</si>
  <si>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</si>
  <si>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</si>
  <si>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</si>
  <si>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</si>
  <si>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</si>
  <si>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</si>
  <si>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</si>
  <si>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</si>
  <si>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</si>
  <si>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</si>
  <si>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</si>
  <si>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</si>
  <si>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</si>
  <si>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</si>
  <si>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</si>
  <si>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</si>
  <si>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</si>
  <si>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</si>
  <si>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</si>
  <si>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</si>
  <si>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</si>
  <si>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</si>
  <si>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</si>
  <si>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</si>
  <si>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</si>
  <si>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</si>
  <si>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</si>
  <si>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</si>
  <si>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</si>
  <si>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</si>
  <si>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</si>
  <si>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</si>
  <si>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</si>
  <si>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</si>
  <si>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</si>
  <si>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</si>
  <si>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</si>
  <si>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</si>
  <si>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</si>
  <si>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</si>
  <si>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</si>
  <si>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</si>
  <si>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</si>
  <si>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</si>
  <si>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</si>
  <si>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</si>
  <si>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</si>
  <si>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</si>
  <si>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</si>
  <si>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</si>
  <si>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</si>
  <si>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</si>
  <si>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</si>
  <si>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</si>
  <si>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</si>
  <si>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</si>
  <si>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</si>
  <si>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</si>
  <si>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</si>
  <si>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</si>
  <si>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</si>
  <si>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</si>
  <si>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</si>
  <si>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</si>
  <si>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</si>
  <si>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</si>
  <si>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</si>
  <si>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</si>
  <si>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</si>
  <si>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</si>
  <si>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</si>
  <si>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</si>
  <si>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</si>
  <si>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</si>
  <si>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</si>
  <si>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</si>
  <si>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</si>
  <si>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</si>
  <si>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</si>
  <si>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</si>
  <si>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</si>
  <si>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</si>
  <si>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</si>
  <si>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</si>
  <si>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</si>
  <si>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</si>
  <si>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</si>
  <si>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</si>
  <si>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</si>
  <si>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</si>
  <si>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</si>
  <si>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</si>
  <si>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</si>
  <si>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</si>
  <si>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</si>
  <si>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</si>
  <si>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</si>
  <si>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</si>
  <si>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</si>
  <si>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</si>
  <si>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</si>
  <si>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</si>
  <si>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</si>
  <si>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</si>
  <si>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</si>
  <si>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</si>
  <si>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</si>
  <si>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</si>
  <si>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</si>
  <si>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</si>
  <si>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</si>
  <si>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</si>
  <si>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</si>
  <si>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</si>
  <si>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</si>
  <si>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</si>
  <si>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</si>
  <si>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</si>
  <si>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</si>
  <si>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</si>
  <si>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</si>
  <si>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</si>
  <si>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</si>
  <si>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</si>
  <si>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</si>
  <si>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</si>
  <si>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</si>
  <si>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</si>
  <si>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</si>
  <si>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</si>
  <si>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</si>
  <si>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</si>
  <si>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</si>
  <si>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</si>
  <si>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</si>
  <si>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</si>
  <si>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</si>
  <si>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</si>
  <si>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</si>
  <si>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</si>
  <si>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</si>
  <si>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</si>
  <si>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</si>
  <si>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</si>
  <si>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</si>
  <si>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</si>
  <si>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</si>
  <si>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</si>
  <si>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</si>
  <si>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</si>
  <si>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</si>
  <si>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</si>
  <si>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</si>
  <si>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</si>
  <si>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</si>
  <si>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</si>
  <si>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</si>
  <si>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</si>
  <si>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</si>
  <si>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</si>
  <si>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</si>
  <si>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</si>
  <si>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</si>
  <si>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</si>
  <si>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</si>
  <si>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</si>
  <si>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</si>
  <si>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</si>
  <si>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</si>
  <si>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</si>
  <si>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</si>
  <si>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</si>
  <si>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</si>
  <si>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</si>
  <si>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</si>
  <si>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</si>
  <si>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</si>
  <si>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</si>
  <si>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</si>
  <si>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</si>
  <si>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</si>
  <si>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</si>
  <si>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</si>
  <si>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</si>
  <si>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</si>
  <si>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</si>
  <si>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</si>
  <si>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</si>
  <si>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</si>
  <si>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</si>
  <si>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</si>
  <si>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</si>
  <si>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</si>
  <si>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</si>
  <si>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</si>
  <si>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</si>
  <si>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</si>
  <si>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</si>
  <si>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</si>
  <si>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</si>
  <si>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</si>
  <si>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</si>
  <si>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</si>
  <si>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</si>
  <si>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</si>
  <si>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</si>
  <si>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</si>
  <si>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</si>
  <si>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</si>
  <si>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</si>
  <si>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</si>
  <si>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</si>
  <si>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</si>
  <si>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</si>
  <si>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</si>
  <si>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</si>
  <si>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</si>
  <si>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</si>
  <si>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</si>
  <si>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</si>
  <si>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</si>
  <si>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</si>
  <si>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</si>
  <si>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</si>
  <si>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</si>
  <si>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</si>
  <si>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</si>
  <si>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</si>
  <si>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</si>
  <si>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</si>
  <si>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</si>
  <si>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</si>
  <si>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</si>
  <si>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</si>
  <si>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</si>
  <si>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</si>
  <si>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</si>
  <si>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</si>
  <si>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</si>
  <si>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</si>
  <si>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</si>
  <si>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</si>
  <si>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</si>
  <si>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</si>
  <si>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</si>
  <si>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</si>
  <si>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</si>
  <si>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</si>
  <si>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</si>
  <si>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</si>
  <si>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</si>
  <si>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</si>
  <si>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</si>
  <si>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</si>
  <si>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</si>
  <si>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</si>
  <si>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</si>
  <si>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</si>
  <si>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</si>
  <si>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</si>
  <si>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</si>
  <si>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</si>
  <si>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</si>
  <si>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</si>
  <si>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</si>
  <si>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</si>
  <si>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</si>
  <si>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</si>
  <si>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</si>
  <si>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</si>
  <si>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</si>
  <si>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</si>
  <si>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</si>
  <si>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</si>
  <si>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</si>
  <si>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</si>
  <si>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</si>
  <si>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</si>
  <si>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</si>
  <si>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</si>
  <si>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</si>
  <si>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</si>
  <si>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</si>
  <si>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</si>
  <si>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</si>
  <si>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</si>
  <si>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</si>
  <si>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</si>
  <si>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</si>
  <si>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</si>
  <si>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</si>
  <si>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</si>
  <si>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</si>
  <si>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</si>
  <si>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</si>
  <si>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</si>
  <si>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</si>
  <si>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</si>
  <si>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</si>
  <si>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</si>
  <si>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</si>
  <si>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</si>
  <si>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</si>
  <si>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</si>
  <si>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</si>
  <si>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</si>
  <si>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</si>
  <si>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</si>
  <si>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</si>
  <si>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</si>
  <si>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</si>
  <si>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</si>
  <si>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</si>
  <si>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</si>
  <si>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</si>
  <si>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</si>
  <si>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</si>
  <si>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</si>
  <si>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</si>
  <si>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</si>
  <si>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</si>
  <si>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</si>
  <si>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</si>
  <si>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</si>
  <si>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</si>
  <si>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</si>
  <si>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</si>
  <si>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</si>
  <si>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</si>
  <si>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</si>
  <si>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</si>
  <si>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</si>
  <si>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</si>
  <si>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</si>
  <si>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</si>
  <si>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</si>
  <si>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</si>
  <si>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</si>
  <si>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</si>
  <si>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</si>
  <si>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</si>
  <si>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</si>
  <si>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</si>
  <si>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</si>
  <si>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</si>
  <si>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</si>
  <si>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</si>
  <si>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</si>
  <si>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</si>
  <si>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</si>
  <si>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</si>
  <si>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</si>
  <si>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</si>
  <si>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</si>
  <si>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</si>
  <si>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</si>
  <si>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</si>
  <si>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</si>
  <si>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</si>
  <si>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</si>
  <si>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</si>
  <si>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</si>
  <si>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</si>
  <si>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</si>
  <si>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</si>
  <si>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</si>
  <si>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</si>
  <si>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</si>
  <si>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</si>
  <si>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</si>
  <si>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</si>
  <si>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</si>
  <si>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</si>
  <si>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</si>
  <si>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</si>
  <si>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</si>
  <si>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</si>
  <si>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</si>
  <si>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</si>
  <si>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</si>
  <si>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</si>
  <si>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</si>
  <si>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</si>
  <si>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</si>
  <si>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</si>
  <si>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</si>
  <si>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</si>
  <si>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</si>
  <si>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</si>
  <si>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</si>
  <si>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</si>
  <si>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</si>
  <si>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</si>
  <si>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</si>
  <si>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</si>
  <si>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</si>
  <si>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</si>
  <si>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</si>
  <si>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</si>
  <si>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</si>
  <si>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</si>
  <si>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</si>
  <si>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</si>
  <si>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</si>
  <si>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</si>
  <si>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</si>
  <si>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</si>
  <si>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</si>
  <si>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</si>
  <si>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</si>
  <si>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</si>
  <si>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</si>
  <si>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</si>
  <si>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</si>
  <si>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</si>
  <si>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</si>
  <si>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</si>
  <si>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</si>
  <si>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</si>
  <si>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</si>
  <si>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</si>
  <si>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</si>
  <si>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</si>
  <si>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</si>
  <si>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</si>
  <si>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</si>
  <si>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</si>
  <si>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</si>
  <si>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</si>
  <si>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</si>
  <si>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</si>
  <si>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</si>
  <si>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</si>
  <si>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</si>
  <si>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</si>
  <si>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</si>
  <si>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</si>
  <si>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</si>
  <si>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</si>
  <si>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</si>
  <si>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</si>
  <si>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</si>
  <si>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</si>
  <si>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</si>
  <si>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</si>
  <si>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</si>
  <si>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</si>
  <si>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</si>
  <si>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</si>
  <si>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</si>
  <si>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</si>
  <si>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</si>
  <si>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</si>
  <si>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</si>
  <si>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</si>
  <si>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</si>
  <si>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</si>
  <si>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</si>
  <si>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</si>
  <si>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</si>
  <si>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</si>
  <si>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</si>
  <si>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</si>
  <si>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</si>
  <si>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</si>
  <si>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</si>
  <si>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</si>
  <si>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</si>
  <si>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</si>
  <si>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</si>
  <si>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</si>
  <si>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</si>
  <si>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</si>
  <si>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</si>
  <si>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</si>
  <si>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</si>
  <si>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</si>
  <si>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</si>
  <si>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</si>
  <si>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</si>
  <si>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</si>
  <si>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</si>
  <si>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</si>
  <si>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</si>
  <si>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</si>
  <si>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</si>
  <si>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</si>
  <si>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</si>
  <si>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</si>
  <si>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</si>
  <si>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</si>
  <si>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</si>
  <si>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</si>
  <si>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</si>
  <si>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</si>
  <si>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</si>
  <si>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</si>
  <si>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</si>
  <si>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</si>
  <si>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</si>
  <si>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</si>
  <si>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</si>
  <si>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</si>
  <si>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</si>
  <si>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</si>
  <si>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</si>
  <si>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</si>
  <si>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</si>
  <si>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</si>
  <si>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</si>
  <si>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</si>
  <si>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</si>
  <si>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</si>
  <si>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</si>
  <si>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</si>
  <si>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</si>
  <si>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</si>
  <si>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</si>
  <si>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</si>
  <si>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</si>
  <si>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</si>
  <si>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</si>
  <si>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</si>
  <si>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</si>
  <si>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</si>
  <si>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</si>
  <si>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</si>
  <si>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</si>
  <si>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</si>
  <si>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</si>
  <si>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</si>
  <si>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</si>
  <si>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</si>
  <si>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</si>
  <si>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</si>
  <si>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</si>
  <si>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</si>
  <si>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</si>
  <si>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</si>
  <si>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</si>
  <si>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</si>
  <si>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</si>
  <si>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</si>
  <si>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</si>
  <si>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</si>
  <si>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</si>
  <si>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</si>
  <si>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</si>
  <si>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</si>
  <si>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</si>
  <si>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</si>
  <si>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</si>
  <si>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</si>
  <si>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</si>
  <si>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</si>
  <si>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</si>
  <si>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</si>
  <si>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</si>
  <si>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</si>
  <si>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</si>
  <si>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</si>
  <si>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</si>
  <si>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</si>
  <si>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</si>
  <si>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</si>
  <si>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</si>
  <si>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</si>
  <si>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</si>
  <si>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</si>
  <si>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</si>
  <si>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</si>
  <si>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</si>
  <si>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</si>
  <si>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</si>
  <si>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</si>
  <si>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</si>
  <si>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</si>
  <si>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</si>
  <si>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</si>
  <si>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</si>
  <si>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</si>
  <si>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</si>
  <si>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</si>
  <si>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</si>
  <si>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</si>
  <si>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</si>
  <si>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</si>
  <si>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</si>
  <si>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</si>
  <si>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</si>
  <si>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</si>
  <si>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</si>
  <si>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</si>
  <si>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</si>
  <si>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</si>
  <si>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</si>
  <si>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</si>
  <si>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</si>
  <si>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</si>
  <si>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</si>
  <si>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</si>
  <si>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</si>
  <si>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</si>
  <si>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</si>
  <si>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</si>
  <si>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</si>
  <si>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</si>
  <si>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</si>
  <si>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</si>
  <si>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</si>
  <si>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</si>
  <si>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</si>
  <si>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</si>
  <si>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</si>
  <si>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</si>
  <si>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</si>
  <si>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</si>
  <si>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</si>
  <si>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</si>
  <si>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</si>
  <si>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</si>
  <si>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</si>
  <si>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</si>
  <si>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</si>
  <si>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</si>
  <si>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</si>
  <si>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</si>
  <si>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</si>
  <si>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</si>
  <si>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</si>
  <si>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</si>
  <si>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</si>
  <si>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</si>
  <si>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</si>
  <si>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</si>
  <si>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</si>
  <si>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</si>
  <si>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</si>
  <si>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</si>
  <si>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</si>
  <si>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</si>
  <si>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</si>
  <si>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</si>
  <si>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</si>
  <si>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</si>
  <si>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</si>
  <si>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</si>
  <si>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</si>
  <si>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</si>
  <si>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</si>
  <si>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</si>
  <si>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</si>
  <si>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</si>
  <si>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</si>
  <si>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</si>
  <si>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</si>
  <si>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</si>
  <si>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</si>
  <si>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</si>
  <si>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</si>
  <si>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</si>
  <si>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</si>
  <si>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</si>
  <si>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</si>
  <si>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</si>
  <si>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</si>
  <si>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</si>
  <si>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</si>
  <si>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</si>
  <si>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</si>
  <si>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</si>
  <si>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</si>
  <si>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</si>
  <si>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</si>
  <si>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</si>
  <si>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</si>
  <si>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</si>
  <si>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</si>
  <si>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</si>
  <si>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</si>
  <si>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</si>
  <si>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</si>
  <si>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</si>
  <si>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</si>
  <si>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</si>
  <si>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</si>
  <si>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</si>
  <si>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</si>
  <si>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</si>
  <si>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</si>
  <si>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</si>
  <si>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</si>
  <si>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</si>
  <si>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</si>
  <si>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</si>
  <si>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</si>
  <si>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</si>
  <si>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</si>
  <si>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</si>
  <si>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</si>
  <si>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</si>
  <si>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</si>
  <si>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</si>
  <si>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</si>
  <si>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</si>
  <si>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</si>
  <si>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</si>
  <si>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</si>
  <si>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</si>
  <si>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</si>
  <si>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</si>
  <si>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</si>
  <si>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</si>
  <si>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</si>
  <si>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</si>
  <si>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</si>
  <si>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</si>
  <si>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</si>
  <si>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</si>
  <si>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</si>
  <si>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</si>
  <si>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</si>
  <si>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</si>
  <si>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</si>
  <si>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</si>
  <si>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</si>
  <si>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</si>
  <si>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</si>
  <si>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</si>
  <si>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</si>
  <si>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</si>
  <si>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</si>
  <si>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</si>
  <si>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</si>
  <si>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</si>
  <si>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</si>
  <si>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</si>
  <si>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</si>
  <si>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</si>
  <si>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</si>
  <si>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</si>
  <si>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</si>
  <si>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</si>
  <si>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</si>
  <si>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</si>
  <si>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</si>
  <si>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</si>
  <si>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</si>
  <si>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</si>
  <si>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</si>
  <si>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</si>
  <si>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</si>
  <si>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</si>
  <si>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</si>
  <si>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</si>
  <si>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</si>
  <si>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</si>
  <si>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</si>
  <si>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</si>
  <si>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</si>
  <si>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</si>
  <si>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</si>
  <si>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</si>
  <si>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</si>
  <si>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</si>
  <si>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</si>
  <si>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</si>
  <si>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</si>
  <si>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</si>
  <si>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</si>
  <si>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</si>
  <si>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</si>
  <si>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</si>
  <si>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</si>
  <si>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</si>
  <si>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</si>
  <si>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</si>
  <si>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</si>
  <si>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</si>
  <si>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</si>
  <si>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</si>
  <si>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</si>
  <si>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</si>
  <si>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</si>
  <si>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</si>
  <si>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</si>
  <si>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</si>
  <si>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</si>
  <si>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</si>
  <si>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</si>
  <si>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</si>
  <si>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</si>
  <si>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</si>
  <si>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</si>
  <si>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</si>
  <si>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</si>
  <si>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</si>
  <si>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</si>
  <si>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</si>
  <si>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</si>
  <si>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</si>
  <si>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</si>
  <si>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</si>
  <si>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</si>
  <si>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</si>
  <si>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</si>
  <si>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</si>
  <si>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</si>
  <si>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</si>
  <si>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</si>
  <si>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</si>
  <si>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</si>
  <si>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</si>
  <si>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</si>
  <si>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</si>
  <si>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</si>
  <si>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</si>
  <si>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</si>
  <si>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</si>
  <si>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</si>
  <si>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</si>
  <si>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</si>
  <si>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</si>
  <si>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</si>
  <si>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</si>
  <si>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</si>
  <si>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</si>
  <si>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</si>
  <si>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</si>
  <si>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</si>
  <si>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</si>
  <si>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</si>
  <si>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</si>
  <si>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</si>
  <si>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</si>
  <si>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</si>
  <si>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</si>
  <si>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</si>
  <si>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</si>
  <si>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</si>
  <si>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</si>
  <si>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</si>
  <si>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</si>
  <si>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</si>
  <si>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</si>
  <si>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</si>
  <si>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</si>
  <si>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</si>
  <si>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</si>
  <si>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</si>
  <si>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</si>
  <si>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</si>
  <si>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</si>
  <si>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</si>
  <si>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</si>
  <si>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</si>
  <si>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</si>
  <si>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</si>
  <si>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</si>
  <si>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</si>
  <si>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</si>
  <si>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</si>
  <si>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</si>
  <si>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</si>
  <si>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</si>
  <si>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</si>
  <si>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</si>
  <si>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</si>
  <si>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</si>
  <si>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</si>
  <si>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</si>
  <si>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</si>
  <si>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</si>
  <si>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</si>
  <si>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</si>
  <si>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</si>
  <si>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</si>
  <si>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</si>
  <si>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</si>
  <si>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</si>
  <si>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</si>
  <si>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</si>
  <si>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</si>
  <si>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</si>
  <si>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</si>
  <si>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</si>
  <si>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</si>
  <si>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</si>
  <si>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</si>
  <si>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</si>
  <si>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</si>
  <si>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</si>
  <si>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</si>
  <si>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</si>
  <si>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</si>
  <si>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</si>
  <si>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</si>
  <si>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</si>
  <si>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</si>
  <si>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</si>
  <si>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</si>
  <si>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</si>
  <si>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</si>
  <si>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</si>
  <si>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</si>
  <si>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</si>
  <si>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</si>
  <si>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</si>
  <si>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</si>
  <si>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</si>
  <si>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</si>
  <si>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</si>
  <si>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</si>
  <si>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</si>
  <si>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</si>
  <si>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</si>
  <si>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</si>
  <si>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</si>
  <si>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</si>
  <si>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</si>
  <si>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</si>
  <si>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</si>
  <si>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</si>
  <si>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</si>
  <si>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</si>
  <si>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</si>
  <si>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</si>
  <si>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</si>
  <si>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</si>
  <si>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</si>
  <si>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</si>
  <si>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</si>
  <si>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</si>
  <si>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</si>
  <si>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</si>
  <si>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</si>
  <si>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</si>
  <si>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</si>
  <si>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</si>
  <si>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</si>
  <si>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</si>
  <si>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</si>
  <si>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</si>
  <si>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</si>
  <si>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</si>
  <si>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</si>
  <si>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</si>
  <si>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</si>
  <si>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</si>
  <si>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</si>
  <si>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</si>
  <si>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</si>
  <si>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</si>
  <si>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</si>
  <si>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</si>
  <si>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</si>
  <si>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</si>
  <si>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</si>
  <si>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</si>
  <si>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</si>
  <si>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</si>
  <si>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</si>
  <si>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</si>
  <si>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</si>
  <si>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</si>
  <si>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</si>
  <si>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</si>
  <si>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</si>
  <si>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</si>
  <si>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</si>
  <si>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</si>
  <si>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</si>
  <si>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</si>
  <si>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</si>
  <si>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</si>
  <si>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</si>
  <si>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</si>
  <si>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</si>
  <si>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</si>
  <si>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</si>
  <si>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</si>
  <si>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</si>
  <si>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</si>
  <si>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</si>
  <si>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</si>
  <si>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</si>
  <si>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</si>
  <si>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</si>
  <si>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</si>
  <si>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</si>
  <si>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</si>
  <si>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</si>
  <si>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</si>
  <si>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</si>
  <si>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</si>
  <si>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</si>
  <si>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</si>
  <si>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</si>
  <si>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</si>
  <si>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</si>
  <si>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</si>
  <si>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</si>
  <si>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</si>
  <si>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</si>
  <si>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</si>
  <si>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</si>
  <si>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</si>
  <si>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</si>
  <si>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</si>
  <si>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</si>
  <si>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</si>
  <si>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</si>
  <si>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</si>
  <si>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</si>
  <si>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</si>
  <si>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</si>
  <si>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</si>
  <si>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</si>
  <si>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</si>
  <si>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</si>
  <si>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</si>
  <si>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</si>
  <si>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</si>
  <si>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</si>
  <si>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</si>
  <si>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</si>
  <si>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</si>
  <si>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</si>
  <si>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</si>
  <si>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</si>
  <si>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</si>
  <si>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</si>
  <si>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</si>
  <si>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</si>
  <si>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</si>
  <si>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</si>
  <si>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</si>
  <si>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</si>
  <si>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</si>
  <si>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</si>
  <si>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</si>
  <si>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</si>
  <si>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</si>
  <si>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</si>
  <si>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</si>
  <si>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</si>
  <si>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</si>
  <si>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</si>
  <si>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</si>
  <si>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</si>
  <si>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</si>
  <si>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</si>
  <si>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</si>
  <si>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</si>
  <si>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</si>
  <si>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</si>
  <si>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</si>
  <si>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</si>
  <si>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</si>
  <si>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</si>
  <si>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</si>
  <si>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</si>
  <si>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</si>
  <si>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</si>
  <si>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</si>
  <si>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</si>
  <si>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</si>
  <si>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</si>
  <si>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</si>
  <si>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</si>
  <si>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</si>
  <si>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</si>
  <si>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</si>
  <si>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</si>
  <si>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</si>
  <si>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</si>
  <si>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</si>
  <si>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</si>
  <si>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</si>
  <si>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</si>
  <si>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</si>
  <si>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</si>
  <si>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</si>
  <si>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</si>
  <si>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</si>
  <si>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</si>
  <si>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</si>
  <si>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</si>
  <si>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</si>
  <si>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</si>
  <si>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</si>
  <si>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</si>
  <si>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</si>
  <si>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</si>
  <si>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</si>
  <si>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</si>
  <si>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</si>
  <si>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</si>
  <si>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</si>
  <si>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</si>
  <si>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</si>
  <si>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</si>
  <si>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</si>
  <si>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</si>
  <si>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</si>
  <si>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</si>
  <si>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</si>
  <si>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</si>
  <si>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</si>
  <si>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</si>
  <si>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</si>
  <si>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</si>
  <si>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</si>
  <si>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</si>
  <si>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</si>
  <si>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</si>
  <si>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</si>
  <si>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</si>
  <si>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</si>
  <si>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</si>
  <si>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</si>
  <si>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</si>
  <si>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</si>
  <si>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</si>
  <si>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</si>
  <si>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</si>
  <si>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</si>
  <si>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</si>
  <si>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</si>
  <si>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</si>
  <si>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</si>
  <si>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</si>
  <si>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</si>
  <si>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</si>
  <si>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</si>
  <si>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</si>
  <si>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</si>
  <si>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</si>
  <si>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</si>
  <si>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</si>
  <si>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</si>
  <si>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</si>
  <si>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</si>
  <si>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</si>
  <si>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</si>
  <si>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</si>
  <si>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</si>
  <si>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</si>
  <si>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</si>
  <si>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</si>
  <si>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</si>
  <si>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</si>
  <si>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</si>
  <si>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</si>
  <si>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</si>
  <si>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</si>
  <si>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</si>
  <si>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</si>
  <si>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</si>
  <si>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</si>
  <si>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</si>
  <si>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</si>
  <si>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</si>
  <si>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</si>
  <si>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</si>
  <si>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</si>
  <si>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</si>
  <si>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</si>
  <si>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</si>
  <si>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</si>
  <si>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</si>
  <si>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</si>
  <si>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</si>
  <si>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</si>
  <si>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</si>
  <si>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</si>
  <si>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</si>
  <si>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</si>
  <si>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</si>
  <si>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</si>
  <si>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</si>
  <si>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</si>
  <si>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</si>
  <si>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</si>
  <si>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</si>
  <si>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</si>
  <si>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</si>
  <si>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</si>
  <si>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</si>
  <si>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</si>
  <si>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</si>
  <si>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</si>
  <si>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</si>
  <si>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</si>
  <si>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</si>
  <si>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</si>
  <si>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</si>
  <si>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</si>
  <si>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</si>
  <si>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</si>
  <si>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</si>
  <si>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</si>
  <si>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</si>
  <si>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</si>
  <si>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</si>
  <si>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</si>
  <si>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</si>
  <si>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</si>
  <si>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</si>
  <si>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</si>
  <si>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</si>
  <si>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</si>
  <si>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</si>
  <si>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</si>
  <si>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</si>
  <si>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</si>
  <si>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</si>
  <si>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</si>
  <si>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</si>
  <si>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</si>
  <si>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</si>
  <si>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</si>
  <si>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</si>
  <si>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</si>
  <si>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</si>
  <si>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</si>
  <si>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</si>
  <si>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</si>
  <si>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</si>
  <si>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</si>
  <si>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</si>
  <si>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</si>
  <si>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</si>
  <si>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</si>
  <si>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</si>
  <si>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</si>
  <si>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</si>
  <si>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</si>
  <si>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</si>
  <si>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</si>
  <si>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</si>
  <si>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</si>
  <si>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</si>
  <si>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</si>
  <si>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</si>
  <si>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</si>
  <si>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</si>
  <si>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</si>
  <si>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</si>
  <si>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</si>
  <si>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</si>
  <si>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</si>
  <si>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</si>
  <si>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</si>
  <si>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</si>
  <si>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</si>
  <si>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</si>
  <si>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</si>
  <si>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</si>
  <si>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</si>
  <si>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</si>
  <si>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</si>
  <si>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</si>
  <si>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</si>
  <si>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</si>
  <si>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</si>
  <si>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</si>
  <si>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</si>
  <si>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</si>
  <si>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</si>
  <si>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</si>
  <si>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</si>
  <si>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</si>
  <si>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</si>
  <si>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</si>
  <si>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</si>
  <si>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</si>
  <si>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</si>
  <si>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</si>
  <si>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</si>
  <si>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</si>
  <si>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</si>
  <si>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</si>
  <si>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</si>
  <si>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</si>
  <si>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</si>
  <si>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</si>
  <si>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</si>
  <si>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</si>
  <si>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</si>
  <si>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</si>
  <si>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</si>
  <si>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</si>
  <si>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</si>
  <si>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</si>
  <si>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</si>
  <si>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</si>
  <si>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</si>
  <si>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</si>
  <si>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</si>
  <si>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</si>
  <si>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</si>
  <si>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</si>
  <si>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</si>
  <si>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</si>
  <si>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</si>
  <si>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</si>
  <si>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</si>
  <si>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</si>
  <si>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</si>
  <si>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</si>
  <si>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</si>
  <si>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</si>
  <si>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</si>
  <si>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</si>
  <si>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</si>
  <si>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</si>
  <si>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</si>
  <si>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</si>
  <si>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</si>
  <si>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</si>
  <si>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</si>
  <si>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</si>
  <si>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</si>
  <si>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</si>
  <si>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</si>
  <si>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</si>
  <si>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</si>
  <si>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</si>
  <si>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</si>
  <si>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</si>
  <si>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</si>
  <si>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</si>
  <si>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</si>
  <si>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</si>
  <si>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</si>
  <si>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</si>
  <si>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</si>
  <si>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</si>
  <si>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</si>
  <si>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</si>
  <si>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</si>
  <si>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</si>
  <si>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</si>
  <si>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</si>
  <si>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</si>
  <si>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</si>
  <si>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</si>
  <si>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</si>
  <si>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</si>
  <si>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</si>
  <si>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</si>
  <si>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</si>
  <si>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</si>
  <si>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</si>
  <si>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</si>
  <si>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</si>
  <si>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</si>
  <si>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</si>
  <si>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</si>
  <si>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</si>
  <si>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</si>
  <si>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</si>
  <si>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</si>
  <si>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</si>
  <si>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</si>
  <si>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</si>
  <si>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</si>
  <si>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</si>
  <si>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</si>
  <si>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</si>
  <si>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</si>
  <si>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</si>
  <si>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</si>
  <si>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</si>
  <si>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</si>
  <si>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</si>
  <si>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</si>
  <si>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</si>
  <si>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</si>
  <si>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</si>
  <si>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</si>
  <si>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</si>
  <si>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</si>
  <si>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</si>
  <si>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</si>
  <si>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</si>
  <si>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</si>
  <si>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</si>
  <si>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</si>
  <si>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</si>
  <si>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</si>
  <si>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</si>
  <si>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</si>
  <si>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</si>
  <si>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</si>
  <si>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</si>
  <si>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</si>
  <si>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</si>
  <si>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</si>
  <si>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</si>
  <si>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</si>
  <si>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</si>
  <si>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</si>
  <si>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</si>
  <si>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</si>
  <si>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</si>
  <si>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</si>
  <si>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</si>
  <si>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</si>
  <si>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</si>
  <si>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</si>
  <si>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</si>
  <si>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</si>
  <si>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</si>
  <si>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</si>
  <si>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</si>
  <si>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</si>
  <si>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</si>
  <si>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</si>
  <si>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</si>
  <si>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</si>
  <si>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</si>
  <si>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</si>
  <si>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</si>
  <si>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</si>
  <si>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</si>
  <si>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</si>
  <si>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</si>
  <si>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</si>
  <si>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</si>
  <si>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</si>
  <si>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</si>
  <si>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</si>
  <si>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</si>
  <si>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</si>
  <si>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</si>
  <si>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</si>
  <si>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</si>
  <si>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</si>
  <si>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</si>
  <si>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</si>
  <si>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</si>
  <si>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</si>
  <si>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</si>
  <si>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</si>
  <si>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</si>
  <si>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</si>
  <si>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</si>
  <si>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</si>
  <si>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</si>
  <si>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</si>
  <si>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</si>
  <si>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</si>
  <si>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</si>
  <si>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</si>
  <si>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</si>
  <si>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</si>
  <si>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</si>
  <si>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</si>
  <si>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</si>
  <si>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</si>
  <si>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</si>
  <si>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</si>
  <si>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</si>
  <si>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</si>
  <si>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</si>
  <si>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</si>
  <si>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</si>
  <si>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</si>
  <si>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</si>
  <si>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</si>
  <si>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</si>
  <si>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</si>
  <si>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</si>
  <si>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</si>
  <si>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</si>
  <si>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</si>
  <si>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</si>
  <si>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</si>
  <si>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</si>
  <si>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</si>
  <si>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</si>
  <si>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</si>
  <si>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</si>
  <si>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</si>
  <si>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</si>
  <si>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</si>
  <si>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</si>
  <si>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</si>
  <si>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</si>
  <si>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</si>
  <si>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</si>
  <si>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</si>
  <si>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</si>
  <si>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</si>
  <si>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</si>
  <si>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</si>
  <si>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</si>
  <si>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</si>
  <si>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</si>
  <si>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</si>
  <si>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</si>
  <si>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</si>
  <si>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</si>
  <si>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</si>
  <si>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</si>
  <si>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</si>
  <si>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</si>
  <si>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</si>
  <si>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</si>
  <si>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</si>
  <si>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</si>
  <si>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</si>
  <si>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</si>
  <si>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</si>
  <si>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</si>
  <si>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</si>
  <si>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</si>
  <si>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</si>
  <si>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</si>
  <si>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</si>
  <si>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</si>
  <si>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</si>
  <si>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</si>
  <si>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</si>
  <si>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</si>
  <si>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</si>
  <si>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</si>
  <si>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</si>
  <si>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</si>
  <si>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</si>
  <si>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</si>
  <si>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</si>
  <si>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</si>
  <si>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</si>
  <si>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</si>
  <si>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</si>
  <si>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</si>
  <si>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</si>
  <si>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</si>
  <si>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</si>
  <si>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</si>
  <si>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</si>
  <si>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</si>
  <si>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</si>
  <si>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</si>
  <si>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</si>
  <si>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</si>
  <si>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</si>
  <si>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</si>
  <si>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</si>
  <si>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</si>
  <si>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</si>
  <si>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</si>
  <si>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</si>
  <si>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</si>
  <si>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</si>
  <si>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</si>
  <si>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</si>
  <si>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</si>
  <si>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</si>
  <si>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</si>
  <si>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</si>
  <si>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</si>
  <si>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</si>
  <si>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</si>
  <si>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</si>
  <si>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</si>
  <si>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</si>
  <si>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</si>
  <si>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</si>
  <si>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</si>
  <si>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</si>
  <si>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</si>
  <si>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</si>
  <si>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</si>
  <si>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</si>
  <si>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</si>
  <si>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</si>
  <si>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</si>
  <si>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</si>
  <si>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</si>
  <si>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</si>
  <si>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</si>
  <si>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</si>
  <si>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</si>
  <si>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</si>
  <si>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</si>
  <si>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</si>
  <si>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</si>
  <si>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</si>
  <si>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</si>
  <si>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</si>
  <si>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</si>
  <si>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</si>
  <si>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</si>
  <si>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</si>
  <si>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</si>
  <si>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</si>
  <si>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</si>
  <si>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</si>
  <si>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</si>
  <si>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</si>
  <si>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</si>
  <si>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</si>
  <si>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</si>
  <si>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</si>
  <si>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</si>
  <si>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</si>
  <si>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</si>
  <si>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</si>
  <si>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</si>
  <si>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</si>
  <si>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</si>
  <si>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</si>
  <si>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</si>
  <si>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</si>
  <si>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</si>
  <si>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</si>
  <si>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</si>
  <si>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</si>
  <si>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</si>
  <si>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</si>
  <si>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</si>
  <si>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</si>
  <si>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</si>
  <si>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</si>
  <si>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</si>
  <si>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</si>
  <si>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</si>
  <si>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</si>
  <si>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</si>
  <si>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</si>
  <si>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</si>
  <si>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</si>
  <si>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</si>
  <si>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</si>
  <si>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</si>
  <si>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</si>
  <si>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</si>
  <si>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</si>
  <si>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</si>
  <si>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</si>
  <si>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</si>
  <si>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</si>
  <si>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</si>
  <si>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</si>
  <si>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</si>
  <si>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</si>
  <si>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</si>
  <si>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</si>
  <si>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</si>
  <si>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</si>
  <si>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</si>
  <si>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</si>
  <si>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</si>
  <si>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</si>
  <si>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</si>
  <si>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</si>
  <si>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</si>
  <si>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</si>
  <si>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</si>
  <si>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</si>
  <si>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</si>
  <si>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</si>
  <si>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</si>
  <si>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</si>
  <si>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</si>
  <si>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</si>
  <si>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</si>
  <si>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</si>
  <si>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</si>
  <si>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</si>
  <si>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</si>
  <si>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</si>
  <si>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</si>
  <si>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</si>
  <si>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</si>
  <si>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</si>
  <si>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</si>
  <si>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</si>
  <si>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</si>
  <si>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</si>
  <si>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</si>
  <si>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</si>
  <si>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</si>
  <si>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</si>
  <si>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</si>
  <si>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</si>
  <si>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</si>
  <si>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</si>
  <si>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</si>
  <si>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</si>
  <si>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</si>
  <si>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</si>
  <si>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</si>
  <si>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</si>
  <si>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</si>
  <si>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</si>
  <si>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</si>
  <si>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</si>
  <si>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</si>
  <si>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</si>
  <si>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</si>
  <si>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</si>
  <si>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</si>
  <si>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</si>
  <si>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</si>
  <si>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</si>
  <si>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</si>
  <si>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</si>
  <si>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</si>
  <si>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</si>
  <si>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</si>
  <si>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</si>
  <si>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</si>
  <si>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</si>
  <si>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</si>
  <si>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</si>
  <si>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</si>
  <si>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</si>
  <si>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</si>
  <si>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</si>
  <si>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</si>
  <si>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</si>
  <si>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</si>
  <si>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</si>
  <si>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</si>
  <si>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</si>
  <si>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</si>
  <si>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</si>
  <si>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</si>
  <si>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</si>
  <si>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</si>
  <si>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</si>
  <si>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</si>
  <si>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</si>
  <si>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</si>
  <si>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</si>
  <si>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</si>
  <si>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</si>
  <si>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</si>
  <si>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</si>
  <si>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</si>
  <si>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</si>
  <si>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</si>
  <si>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</si>
  <si>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</si>
  <si>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</si>
  <si>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</si>
  <si>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</si>
  <si>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</si>
  <si>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</si>
  <si>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</si>
  <si>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</si>
  <si>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</si>
  <si>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</si>
  <si>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</si>
  <si>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</si>
  <si>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</si>
  <si>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</si>
  <si>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</si>
  <si>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</si>
  <si>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</si>
  <si>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</si>
  <si>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</si>
  <si>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</si>
  <si>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</si>
  <si>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</si>
  <si>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</si>
  <si>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</si>
  <si>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</si>
  <si>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</si>
  <si>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</si>
  <si>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</si>
  <si>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</si>
  <si>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</si>
  <si>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</si>
  <si>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</si>
  <si>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</si>
  <si>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</si>
  <si>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</si>
  <si>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</si>
  <si>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</si>
  <si>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</si>
  <si>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</si>
  <si>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</si>
  <si>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</si>
  <si>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</si>
  <si>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</si>
  <si>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</si>
  <si>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</si>
  <si>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</si>
  <si>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</si>
  <si>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</si>
  <si>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</si>
  <si>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</si>
  <si>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</si>
  <si>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</si>
  <si>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</si>
  <si>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</si>
  <si>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</si>
  <si>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</si>
  <si>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</si>
  <si>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</si>
  <si>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</si>
  <si>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</si>
  <si>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</si>
  <si>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</si>
  <si>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</si>
  <si>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</si>
  <si>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</si>
  <si>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</si>
  <si>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</si>
  <si>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</si>
  <si>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</si>
  <si>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</si>
  <si>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</si>
  <si>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</si>
  <si>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</si>
  <si>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</si>
  <si>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</si>
  <si>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</si>
  <si>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</si>
  <si>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</si>
  <si>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</si>
  <si>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</si>
  <si>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</si>
  <si>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</si>
  <si>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</si>
  <si>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</si>
  <si>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</si>
  <si>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</si>
  <si>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</si>
  <si>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</si>
  <si>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</si>
  <si>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</si>
  <si>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</si>
  <si>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</si>
  <si>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</si>
  <si>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</si>
  <si>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</si>
  <si>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</si>
  <si>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</si>
  <si>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</si>
  <si>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</si>
  <si>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</si>
  <si>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</si>
  <si>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</si>
  <si>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</si>
  <si>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</si>
  <si>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</si>
  <si>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</si>
  <si>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</si>
  <si>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</si>
  <si>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</si>
  <si>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</si>
  <si>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</si>
  <si>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</si>
  <si>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</si>
  <si>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</si>
  <si>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</si>
  <si>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</si>
  <si>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</si>
  <si>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</si>
  <si>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</si>
  <si>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</si>
  <si>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</si>
  <si>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</si>
  <si>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</si>
  <si>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</si>
  <si>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</si>
  <si>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</si>
  <si>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</si>
  <si>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</si>
  <si>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</si>
  <si>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</si>
  <si>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</si>
  <si>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</si>
  <si>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</si>
  <si>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</si>
  <si>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</si>
  <si>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</si>
  <si>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</si>
  <si>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</si>
  <si>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</si>
  <si>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</si>
  <si>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</si>
  <si>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</si>
  <si>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</si>
  <si>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</si>
  <si>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</si>
  <si>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</si>
  <si>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</si>
  <si>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</si>
  <si>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</si>
  <si>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</si>
  <si>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</si>
  <si>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</si>
  <si>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</si>
  <si>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</si>
  <si>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</si>
  <si>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</si>
  <si>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</si>
  <si>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</si>
  <si>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</si>
  <si>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</si>
  <si>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</si>
  <si>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</si>
  <si>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</si>
  <si>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</si>
  <si>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</si>
  <si>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</si>
  <si>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</si>
  <si>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</si>
  <si>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</si>
  <si>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</si>
  <si>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</si>
  <si>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</si>
  <si>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</si>
  <si>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</si>
  <si>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</si>
  <si>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</si>
  <si>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</si>
  <si>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</si>
  <si>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</si>
  <si>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</si>
  <si>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</si>
  <si>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</si>
  <si>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</si>
  <si>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</si>
  <si>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</si>
  <si>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</si>
  <si>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</si>
  <si>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</si>
  <si>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</si>
  <si>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</si>
  <si>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</si>
  <si>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</si>
  <si>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</si>
  <si>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</si>
  <si>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</si>
  <si>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</si>
  <si>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</si>
  <si>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</si>
  <si>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</si>
  <si>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</si>
  <si>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</si>
  <si>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</si>
  <si>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</si>
  <si>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</si>
  <si>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</si>
  <si>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</si>
  <si>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</si>
  <si>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</si>
  <si>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</si>
  <si>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</si>
  <si>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</si>
  <si>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</si>
  <si>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</si>
  <si>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</si>
  <si>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</si>
  <si>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</si>
  <si>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</si>
  <si>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</si>
  <si>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</si>
  <si>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</si>
  <si>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</si>
  <si>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</si>
  <si>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</si>
  <si>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</si>
  <si>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</si>
  <si>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</si>
  <si>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</si>
  <si>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</si>
  <si>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</si>
  <si>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</si>
  <si>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</si>
  <si>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</si>
  <si>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</si>
  <si>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</si>
  <si>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</si>
  <si>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</si>
  <si>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</si>
  <si>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</si>
  <si>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</si>
  <si>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</si>
  <si>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</si>
  <si>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</si>
  <si>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</si>
  <si>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</si>
  <si>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</si>
  <si>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</si>
  <si>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</si>
  <si>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</si>
  <si>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</si>
  <si>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</si>
  <si>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</si>
  <si>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</si>
  <si>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</si>
  <si>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</si>
  <si>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</si>
  <si>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</si>
  <si>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</si>
  <si>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</si>
  <si>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</si>
  <si>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</si>
  <si>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</si>
  <si>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</si>
  <si>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</si>
  <si>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</si>
  <si>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</si>
  <si>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</si>
  <si>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</si>
  <si>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</si>
  <si>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</si>
  <si>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</si>
  <si>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</si>
  <si>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</si>
  <si>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</si>
  <si>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</si>
  <si>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</si>
  <si>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</si>
  <si>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</si>
  <si>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</si>
  <si>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</si>
  <si>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</si>
  <si>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</si>
  <si>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</si>
  <si>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</si>
  <si>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</si>
  <si>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</si>
  <si>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</si>
  <si>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</si>
  <si>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</si>
  <si>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</si>
  <si>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</si>
  <si>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</si>
  <si>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</si>
  <si>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</si>
  <si>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</si>
  <si>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</si>
  <si>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</si>
  <si>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</si>
  <si>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</si>
  <si>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</si>
  <si>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</si>
  <si>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</si>
  <si>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</si>
  <si>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</si>
  <si>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</si>
  <si>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</si>
  <si>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</si>
  <si>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</si>
  <si>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</si>
  <si>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</si>
  <si>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</si>
  <si>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</si>
  <si>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</si>
  <si>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</si>
  <si>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</si>
  <si>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</si>
  <si>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</si>
  <si>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</si>
  <si>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</si>
  <si>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</si>
  <si>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</si>
  <si>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</si>
  <si>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</si>
  <si>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</si>
  <si>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</si>
  <si>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</si>
  <si>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</si>
  <si>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</si>
  <si>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</si>
  <si>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</si>
  <si>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</si>
  <si>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</si>
  <si>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</si>
  <si>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</si>
  <si>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</si>
  <si>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</si>
  <si>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</si>
  <si>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</si>
  <si>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</si>
  <si>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</si>
  <si>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</si>
  <si>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</si>
  <si>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</si>
  <si>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</si>
  <si>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</si>
  <si>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</si>
  <si>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</si>
  <si>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</si>
  <si>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</si>
  <si>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</si>
  <si>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</si>
  <si>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</si>
  <si>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</si>
  <si>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</si>
  <si>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</si>
  <si>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</si>
  <si>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</si>
  <si>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</si>
  <si>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</si>
  <si>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</si>
  <si>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</si>
  <si>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</si>
  <si>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</si>
  <si>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</si>
  <si>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</si>
  <si>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</si>
  <si>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</si>
  <si>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</si>
  <si>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</si>
  <si>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</si>
  <si>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</si>
  <si>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</si>
  <si>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</si>
  <si>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</si>
  <si>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</si>
  <si>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</si>
  <si>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</si>
  <si>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</si>
  <si>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</si>
  <si>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</si>
  <si>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</si>
  <si>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</si>
  <si>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</si>
  <si>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</si>
  <si>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</si>
  <si>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</si>
  <si>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</si>
  <si>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</si>
  <si>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</si>
  <si>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</si>
  <si>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</si>
  <si>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</si>
  <si>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</si>
  <si>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</si>
  <si>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</si>
  <si>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</si>
  <si>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</si>
  <si>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</si>
  <si>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</si>
  <si>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</si>
  <si>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</si>
  <si>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</si>
  <si>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</si>
  <si>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</si>
  <si>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</si>
  <si>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</si>
  <si>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</si>
  <si>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</si>
  <si>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</si>
  <si>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</si>
  <si>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</si>
  <si>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</si>
  <si>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</si>
  <si>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</si>
  <si>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</si>
  <si>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</si>
  <si>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</si>
  <si>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</si>
  <si>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</si>
  <si>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</si>
  <si>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</si>
  <si>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</si>
  <si>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</si>
  <si>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</si>
  <si>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</si>
  <si>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</si>
  <si>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</si>
  <si>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</si>
  <si>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</si>
  <si>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</si>
  <si>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</si>
  <si>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</si>
  <si>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</si>
  <si>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</si>
  <si>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</si>
  <si>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</si>
  <si>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</si>
  <si>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</si>
  <si>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</si>
  <si>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</si>
  <si>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</si>
  <si>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</si>
  <si>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</si>
  <si>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</si>
  <si>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</si>
  <si>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</si>
  <si>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</si>
  <si>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</si>
  <si>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</si>
  <si>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</si>
  <si>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</si>
  <si>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</si>
  <si>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</si>
  <si>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</si>
  <si>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</si>
  <si>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</si>
  <si>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</si>
  <si>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</si>
  <si>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</si>
  <si>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</si>
  <si>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</si>
  <si>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</si>
  <si>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</si>
  <si>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</si>
  <si>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</si>
  <si>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</si>
  <si>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</si>
  <si>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</si>
  <si>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</si>
  <si>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</si>
  <si>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</si>
  <si>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</si>
  <si>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</si>
  <si>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</si>
  <si>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</si>
  <si>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</si>
  <si>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</si>
  <si>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</si>
  <si>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</si>
  <si>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</si>
  <si>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</si>
  <si>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</si>
  <si>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</si>
  <si>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</si>
  <si>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</si>
  <si>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</si>
  <si>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</si>
  <si>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</si>
  <si>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</si>
  <si>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</si>
  <si>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</si>
  <si>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</si>
  <si>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</si>
  <si>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</si>
  <si>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</si>
  <si>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</si>
  <si>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</si>
  <si>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</si>
  <si>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</si>
  <si>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</si>
  <si>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</si>
  <si>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</si>
  <si>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</si>
  <si>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</si>
  <si>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</si>
  <si>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</si>
  <si>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</si>
  <si>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</si>
  <si>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</si>
  <si>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</si>
  <si>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</si>
  <si>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</si>
  <si>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</si>
  <si>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</si>
  <si>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</si>
  <si>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</si>
  <si>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</si>
  <si>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</si>
  <si>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</si>
  <si>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</si>
  <si>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</si>
  <si>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</si>
  <si>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</si>
  <si>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</si>
  <si>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</si>
  <si>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</si>
  <si>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</si>
  <si>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</si>
  <si>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</si>
  <si>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</si>
  <si>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</si>
  <si>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</si>
  <si>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</si>
  <si>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</si>
  <si>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</si>
  <si>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</si>
  <si>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</si>
  <si>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</si>
  <si>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</si>
  <si>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</si>
  <si>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</si>
  <si>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</si>
  <si>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</si>
  <si>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</si>
  <si>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</si>
  <si>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</si>
  <si>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</si>
  <si>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</si>
  <si>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</si>
  <si>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</si>
  <si>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</si>
  <si>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</si>
  <si>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</si>
  <si>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</si>
  <si>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</si>
  <si>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</si>
  <si>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</si>
  <si>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</si>
  <si>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</si>
  <si>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</si>
  <si>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</si>
  <si>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</si>
  <si>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</si>
  <si>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</si>
  <si>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</si>
  <si>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</si>
  <si>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</si>
  <si>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</si>
  <si>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</si>
  <si>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</si>
  <si>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</si>
  <si>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</si>
  <si>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</si>
  <si>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</si>
  <si>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</si>
  <si>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</si>
  <si>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</si>
  <si>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</si>
  <si>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</si>
  <si>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</si>
  <si>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</si>
  <si>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</si>
  <si>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</si>
  <si>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</si>
  <si>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</si>
  <si>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</si>
  <si>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</si>
  <si>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</si>
  <si>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</si>
  <si>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</si>
  <si>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</si>
  <si>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</si>
  <si>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</si>
  <si>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</si>
  <si>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</si>
  <si>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</si>
  <si>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</si>
  <si>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</si>
  <si>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</si>
  <si>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</si>
  <si>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</si>
  <si>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</si>
  <si>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</si>
  <si>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</si>
  <si>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</si>
  <si>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</si>
  <si>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</si>
  <si>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</si>
  <si>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</si>
  <si>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</si>
  <si>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</si>
  <si>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</si>
  <si>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</si>
  <si>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</si>
  <si>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</si>
  <si>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</si>
  <si>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</si>
  <si>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</si>
  <si>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</si>
  <si>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</si>
  <si>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</si>
  <si>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</si>
  <si>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</si>
  <si>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</si>
  <si>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</si>
  <si>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</si>
  <si>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</si>
  <si>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</si>
  <si>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</si>
  <si>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</si>
  <si>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</si>
  <si>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</si>
  <si>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</si>
  <si>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</si>
  <si>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</si>
  <si>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</si>
  <si>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</si>
  <si>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</si>
  <si>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</si>
  <si>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</si>
  <si>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</si>
  <si>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</si>
  <si>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</si>
  <si>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</si>
  <si>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</si>
  <si>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</si>
  <si>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</si>
  <si>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</si>
  <si>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</si>
  <si>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</si>
  <si>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</si>
  <si>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</si>
  <si>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</si>
  <si>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</si>
  <si>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</si>
  <si>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</si>
  <si>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</si>
  <si>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</si>
  <si>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</si>
  <si>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</si>
  <si>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</si>
  <si>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</si>
  <si>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</si>
  <si>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</si>
  <si>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</si>
  <si>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</si>
  <si>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</si>
  <si>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</si>
  <si>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</si>
  <si>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</si>
  <si>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</si>
  <si>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</si>
  <si>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</si>
  <si>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</si>
  <si>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</si>
  <si>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</si>
  <si>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</si>
  <si>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</si>
  <si>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</si>
  <si>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</si>
  <si>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</si>
  <si>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</si>
  <si>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</si>
  <si>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</si>
  <si>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</si>
  <si>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</si>
  <si>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</si>
  <si>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</si>
  <si>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</si>
  <si>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</si>
  <si>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</si>
  <si>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</si>
  <si>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</si>
  <si>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</si>
  <si>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</si>
  <si>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</si>
  <si>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</si>
  <si>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</si>
  <si>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</si>
  <si>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</si>
  <si>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</si>
  <si>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</si>
  <si>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</si>
  <si>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</si>
  <si>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</si>
  <si>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</si>
  <si>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</si>
  <si>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</si>
  <si>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</si>
  <si>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</si>
  <si>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</si>
  <si>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</si>
  <si>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</si>
  <si>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</si>
  <si>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</si>
  <si>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</si>
  <si>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</si>
  <si>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</si>
  <si>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</si>
  <si>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</si>
  <si>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</si>
  <si>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</si>
  <si>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</si>
  <si>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</si>
  <si>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</si>
  <si>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</si>
  <si>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</si>
  <si>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</si>
  <si>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</si>
  <si>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</si>
  <si>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</si>
  <si>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</si>
  <si>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</si>
  <si>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</si>
  <si>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</si>
  <si>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</si>
  <si>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</si>
  <si>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</si>
  <si>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</si>
  <si>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</si>
  <si>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</si>
  <si>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</si>
  <si>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</si>
  <si>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</si>
  <si>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</si>
  <si>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</si>
  <si>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</si>
  <si>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</si>
  <si>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</si>
  <si>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</si>
  <si>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</si>
  <si>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</si>
  <si>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</si>
  <si>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</si>
  <si>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</si>
  <si>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</si>
  <si>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</si>
  <si>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</si>
  <si>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</si>
  <si>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</si>
  <si>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</si>
  <si>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</si>
  <si>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</si>
  <si>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</si>
  <si>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</si>
  <si>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</si>
  <si>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</si>
  <si>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</si>
  <si>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</si>
  <si>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</si>
  <si>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</si>
  <si>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</si>
  <si>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</si>
  <si>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</si>
  <si>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</si>
  <si>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</si>
  <si>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</si>
  <si>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</si>
  <si>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</si>
  <si>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</si>
  <si>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</si>
  <si>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</si>
  <si>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</si>
  <si>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</si>
  <si>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</si>
  <si>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</si>
  <si>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</si>
  <si>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</si>
  <si>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</si>
  <si>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</si>
  <si>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</si>
  <si>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</si>
  <si>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</si>
  <si>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</si>
  <si>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</si>
  <si>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</si>
  <si>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</si>
  <si>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</si>
  <si>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</si>
  <si>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</si>
  <si>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</si>
  <si>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</si>
  <si>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</si>
  <si>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</si>
  <si>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</si>
  <si>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</si>
  <si>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</si>
  <si>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</si>
  <si>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</si>
  <si>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</si>
  <si>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</si>
  <si>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</si>
  <si>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</si>
  <si>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</si>
  <si>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</si>
  <si>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</si>
  <si>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</si>
  <si>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</si>
  <si>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</si>
  <si>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</si>
  <si>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</si>
  <si>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</si>
  <si>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</si>
  <si>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</si>
  <si>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</si>
  <si>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</si>
  <si>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</si>
  <si>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</si>
  <si>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</si>
  <si>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</si>
  <si>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</si>
  <si>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</si>
  <si>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</si>
  <si>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</si>
  <si>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</si>
  <si>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</si>
  <si>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</si>
  <si>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</si>
  <si>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</si>
  <si>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</si>
  <si>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</si>
  <si>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</si>
  <si>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</si>
  <si>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</si>
  <si>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</si>
  <si>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</si>
  <si>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</si>
  <si>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</si>
  <si>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</si>
  <si>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</si>
  <si>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</si>
  <si>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</si>
  <si>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</si>
  <si>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</si>
  <si>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</si>
  <si>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</si>
  <si>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</si>
  <si>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</si>
  <si>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</si>
  <si>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</si>
  <si>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</si>
  <si>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</si>
  <si>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</si>
  <si>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</si>
  <si>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</si>
  <si>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</si>
  <si>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</si>
  <si>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</si>
  <si>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</si>
  <si>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</si>
  <si>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</si>
  <si>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</si>
  <si>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</si>
  <si>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</si>
  <si>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</si>
  <si>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</si>
  <si>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</si>
  <si>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</si>
  <si>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</si>
  <si>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</si>
  <si>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</si>
  <si>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</si>
  <si>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</si>
  <si>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</si>
  <si>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</si>
  <si>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</si>
  <si>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</si>
  <si>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</si>
  <si>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</si>
  <si>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</si>
  <si>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</si>
  <si>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</si>
  <si>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</si>
  <si>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</si>
  <si>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</si>
  <si>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</si>
  <si>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</si>
  <si>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</si>
  <si>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</si>
  <si>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</si>
  <si>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</si>
  <si>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</si>
  <si>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</si>
  <si>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</si>
  <si>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</si>
  <si>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</si>
  <si>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</si>
  <si>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</si>
  <si>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</si>
  <si>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</si>
  <si>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</si>
  <si>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</si>
  <si>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</si>
  <si>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</si>
  <si>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</si>
  <si>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</si>
  <si>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</si>
  <si>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</si>
  <si>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</si>
  <si>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</si>
  <si>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</si>
  <si>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</si>
  <si>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</si>
  <si>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</si>
  <si>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</si>
  <si>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</si>
  <si>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</si>
  <si>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</si>
  <si>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</si>
  <si>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</si>
  <si>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</si>
  <si>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</si>
  <si>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</si>
  <si>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</si>
  <si>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</si>
  <si>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</si>
  <si>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</si>
  <si>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</si>
  <si>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</si>
  <si>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</si>
  <si>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</si>
  <si>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</si>
  <si>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</si>
  <si>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</si>
  <si>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</si>
  <si>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</si>
  <si>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</si>
  <si>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</si>
  <si>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</si>
  <si>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</si>
  <si>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</si>
  <si>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</si>
  <si>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</si>
  <si>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</si>
  <si>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</si>
  <si>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</si>
  <si>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</si>
  <si>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</si>
  <si>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</si>
  <si>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</si>
  <si>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</si>
  <si>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</si>
  <si>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</si>
  <si>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</si>
  <si>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</si>
  <si>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</si>
  <si>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</si>
  <si>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</si>
  <si>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</si>
  <si>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</si>
  <si>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</si>
  <si>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</si>
  <si>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</si>
  <si>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</si>
  <si>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</si>
  <si>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</si>
  <si>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</si>
  <si>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</si>
  <si>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</si>
  <si>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</si>
  <si>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</si>
  <si>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</si>
  <si>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</si>
  <si>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</si>
  <si>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</si>
  <si>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</si>
  <si>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</si>
  <si>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</si>
  <si>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</si>
  <si>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</si>
  <si>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</si>
  <si>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</si>
  <si>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</si>
  <si>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</si>
  <si>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</si>
  <si>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</si>
  <si>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</si>
  <si>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</si>
  <si>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</si>
  <si>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</si>
  <si>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</si>
  <si>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</si>
  <si>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</si>
  <si>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</si>
  <si>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</si>
  <si>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</si>
  <si>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</si>
  <si>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</si>
  <si>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</si>
  <si>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</si>
  <si>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</si>
  <si>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</si>
  <si>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</si>
  <si>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</si>
  <si>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</si>
  <si>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</si>
  <si>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</si>
  <si>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</si>
  <si>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</si>
  <si>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</si>
  <si>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</si>
  <si>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</si>
  <si>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</si>
  <si>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</si>
  <si>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</si>
  <si>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</si>
  <si>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</si>
  <si>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</si>
  <si>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</si>
  <si>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</si>
  <si>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</si>
  <si>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</si>
  <si>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</si>
  <si>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</si>
  <si>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</si>
  <si>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</si>
  <si>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</si>
  <si>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</si>
  <si>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</si>
  <si>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</si>
  <si>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</si>
  <si>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</si>
  <si>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</si>
  <si>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</si>
  <si>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</si>
  <si>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</si>
  <si>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</si>
  <si>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</si>
  <si>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</si>
  <si>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</si>
  <si>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</si>
  <si>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</si>
  <si>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</si>
  <si>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</si>
  <si>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</si>
  <si>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</si>
  <si>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</si>
  <si>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</si>
  <si>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</si>
  <si>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</si>
  <si>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</si>
  <si>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</si>
  <si>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</si>
  <si>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</si>
  <si>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</si>
  <si>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</si>
  <si>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</si>
  <si>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</si>
  <si>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</si>
  <si>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</si>
  <si>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</si>
  <si>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</si>
  <si>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</si>
  <si>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</si>
  <si>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</si>
  <si>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</si>
  <si>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</si>
  <si>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</si>
  <si>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</si>
  <si>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</si>
  <si>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</si>
  <si>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</si>
  <si>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</si>
  <si>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</si>
  <si>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</si>
  <si>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</si>
  <si>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</si>
  <si>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</si>
  <si>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</si>
  <si>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</si>
  <si>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</si>
  <si>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</si>
  <si>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</si>
  <si>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</si>
  <si>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</si>
  <si>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</si>
  <si>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</si>
  <si>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</si>
  <si>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</si>
  <si>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</si>
  <si>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</si>
  <si>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</si>
  <si>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</si>
  <si>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</si>
  <si>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</si>
  <si>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</si>
  <si>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</si>
  <si>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</si>
  <si>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</si>
  <si>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</si>
  <si>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</si>
  <si>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</si>
  <si>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</si>
  <si>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</si>
  <si>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</si>
  <si>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</si>
  <si>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</si>
  <si>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</si>
  <si>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</si>
  <si>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</si>
  <si>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</si>
  <si>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</si>
  <si>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</si>
  <si>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</si>
  <si>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</si>
  <si>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</si>
  <si>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</si>
  <si>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</si>
  <si>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</si>
  <si>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</si>
  <si>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</si>
  <si>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</si>
  <si>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</si>
  <si>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</si>
  <si>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</si>
  <si>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</si>
  <si>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</si>
  <si>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</si>
  <si>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</si>
  <si>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</si>
  <si>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</si>
  <si>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</si>
  <si>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</si>
  <si>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</si>
  <si>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</si>
  <si>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</si>
  <si>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</si>
  <si>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</si>
  <si>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</si>
  <si>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</si>
  <si>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</si>
  <si>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</si>
  <si>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</si>
  <si>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</si>
  <si>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</si>
  <si>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</si>
  <si>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</si>
  <si>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</si>
  <si>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</si>
  <si>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</si>
  <si>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</si>
  <si>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</si>
  <si>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</si>
  <si>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</si>
  <si>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</si>
  <si>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</si>
  <si>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</si>
  <si>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</si>
  <si>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</si>
  <si>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</si>
  <si>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</si>
  <si>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</si>
  <si>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</si>
  <si>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</si>
  <si>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</si>
  <si>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</si>
  <si>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</si>
  <si>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</si>
  <si>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</si>
  <si>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</si>
  <si>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</si>
  <si>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</si>
  <si>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</si>
  <si>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</si>
  <si>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</si>
  <si>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</si>
  <si>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</si>
  <si>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</si>
  <si>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</si>
  <si>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</si>
  <si>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</si>
  <si>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</si>
  <si>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</si>
  <si>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</si>
  <si>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</si>
  <si>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</si>
  <si>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</si>
  <si>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</si>
  <si>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</si>
  <si>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</si>
  <si>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</si>
  <si>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</si>
  <si>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</si>
  <si>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</si>
  <si>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</si>
  <si>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</si>
  <si>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</si>
  <si>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</si>
  <si>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</si>
  <si>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</si>
  <si>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</si>
  <si>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</si>
  <si>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</si>
  <si>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</si>
  <si>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</si>
  <si>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</si>
  <si>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</si>
  <si>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</si>
  <si>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</si>
  <si>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</si>
  <si>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</si>
  <si>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</si>
  <si>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</si>
  <si>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</si>
  <si>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</si>
  <si>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</si>
  <si>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</si>
  <si>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</si>
  <si>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</si>
  <si>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</si>
  <si>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</si>
  <si>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</si>
  <si>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</si>
  <si>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</si>
  <si>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</si>
  <si>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</si>
  <si>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</si>
  <si>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</si>
  <si>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</si>
  <si>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</si>
  <si>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</si>
  <si>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</si>
  <si>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</si>
  <si>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</si>
  <si>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</si>
  <si>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</si>
  <si>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</si>
  <si>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</si>
  <si>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</si>
  <si>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</si>
  <si>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</si>
  <si>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</si>
  <si>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</si>
  <si>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</si>
  <si>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</si>
  <si>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</si>
  <si>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</si>
  <si>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</si>
  <si>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</si>
  <si>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</si>
  <si>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</si>
  <si>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</si>
  <si>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</si>
  <si>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</si>
  <si>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</si>
  <si>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</si>
  <si>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</si>
  <si>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</si>
  <si>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</si>
  <si>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</si>
  <si>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</si>
  <si>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</si>
  <si>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</si>
  <si>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</si>
  <si>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</si>
  <si>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</si>
  <si>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</si>
  <si>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</si>
  <si>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</si>
  <si>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</si>
  <si>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</si>
  <si>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</si>
  <si>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</si>
  <si>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</si>
  <si>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</si>
  <si>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</si>
  <si>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</si>
  <si>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</si>
  <si>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</si>
  <si>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</si>
  <si>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</si>
  <si>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</si>
  <si>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</si>
  <si>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</si>
  <si>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</si>
  <si>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</si>
  <si>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</si>
  <si>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</si>
  <si>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</si>
  <si>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</si>
  <si>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</si>
  <si>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</si>
  <si>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</si>
  <si>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</si>
  <si>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</si>
  <si>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</si>
  <si>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</si>
  <si>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</si>
  <si>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</si>
  <si>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</si>
  <si>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</si>
  <si>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</si>
  <si>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</si>
  <si>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</si>
  <si>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</si>
  <si>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</si>
  <si>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</si>
  <si>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</si>
  <si>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</si>
  <si>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</si>
  <si>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</si>
  <si>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</si>
  <si>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</si>
  <si>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</si>
  <si>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</si>
  <si>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</si>
  <si>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</si>
  <si>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</si>
  <si>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</si>
  <si>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</si>
  <si>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</si>
  <si>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</si>
  <si>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</si>
  <si>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</si>
  <si>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</si>
  <si>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</si>
  <si>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</si>
  <si>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</si>
  <si>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</si>
  <si>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</si>
  <si>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</si>
  <si>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</si>
  <si>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</si>
  <si>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</si>
  <si>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</si>
  <si>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</si>
  <si>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</si>
  <si>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</si>
  <si>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</si>
  <si>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</si>
  <si>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</si>
  <si>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</si>
  <si>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</si>
  <si>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</si>
  <si>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</si>
  <si>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</si>
  <si>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</si>
  <si>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</si>
  <si>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</si>
  <si>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</si>
  <si>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</si>
  <si>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</si>
  <si>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</si>
  <si>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</si>
  <si>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</si>
  <si>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</si>
  <si>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</si>
  <si>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</si>
  <si>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</si>
  <si>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</si>
  <si>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</si>
  <si>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</si>
  <si>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</si>
  <si>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</si>
  <si>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</si>
  <si>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</si>
  <si>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</si>
  <si>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</si>
  <si>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</si>
  <si>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</si>
  <si>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</si>
  <si>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</si>
  <si>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</si>
  <si>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</si>
  <si>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</si>
  <si>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</si>
  <si>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</si>
  <si>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</si>
  <si>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</si>
  <si>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</si>
  <si>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</si>
  <si>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</si>
  <si>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</si>
  <si>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</si>
  <si>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</si>
  <si>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</si>
  <si>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</si>
  <si>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</si>
  <si>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</si>
  <si>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</si>
  <si>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</si>
  <si>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</si>
  <si>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</si>
  <si>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</si>
  <si>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</si>
  <si>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</si>
  <si>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</si>
  <si>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</si>
  <si>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</si>
  <si>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</si>
  <si>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</si>
  <si>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</si>
  <si>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</si>
  <si>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</si>
  <si>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</si>
  <si>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</si>
  <si>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</si>
  <si>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</si>
  <si>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</si>
  <si>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</si>
  <si>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</si>
  <si>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</si>
  <si>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</si>
  <si>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</si>
  <si>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</si>
  <si>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</si>
  <si>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</si>
  <si>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</si>
  <si>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</si>
  <si>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</si>
  <si>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</si>
  <si>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</si>
  <si>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</si>
  <si>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</si>
  <si>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</si>
  <si>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</si>
  <si>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</si>
  <si>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</si>
  <si>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</si>
  <si>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</si>
  <si>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</si>
  <si>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</si>
  <si>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</si>
  <si>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</si>
  <si>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</si>
  <si>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</si>
  <si>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</si>
  <si>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</si>
  <si>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</si>
  <si>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</si>
  <si>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</si>
  <si>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</si>
  <si>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</si>
  <si>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</si>
  <si>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</si>
  <si>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</si>
  <si>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</si>
  <si>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</si>
  <si>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</si>
  <si>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</si>
  <si>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</si>
  <si>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</si>
  <si>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</si>
  <si>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</si>
  <si>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</si>
  <si>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</si>
  <si>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</si>
  <si>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</si>
  <si>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</si>
  <si>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</si>
  <si>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</si>
  <si>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</si>
  <si>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</si>
  <si>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</si>
  <si>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</si>
  <si>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</si>
  <si>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</si>
  <si>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</si>
  <si>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</si>
  <si>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</si>
  <si>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</si>
  <si>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</si>
  <si>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</si>
  <si>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</si>
  <si>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</si>
  <si>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</si>
  <si>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</si>
  <si>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</si>
  <si>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</si>
  <si>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</si>
  <si>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</si>
  <si>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</si>
  <si>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</si>
  <si>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</si>
  <si>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</si>
  <si>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</si>
  <si>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</si>
  <si>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</si>
  <si>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</si>
  <si>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</si>
  <si>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</si>
  <si>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</si>
  <si>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</si>
  <si>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</si>
  <si>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</si>
  <si>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</si>
  <si>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</si>
  <si>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</si>
  <si>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</si>
  <si>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</si>
  <si>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</si>
  <si>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</si>
  <si>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</si>
  <si>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</si>
  <si>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</si>
  <si>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</si>
  <si>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</si>
  <si>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</si>
  <si>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</si>
  <si>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</si>
  <si>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</si>
  <si>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</si>
  <si>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</si>
  <si>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</si>
  <si>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</si>
  <si>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</si>
  <si>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</si>
  <si>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</si>
  <si>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</si>
  <si>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</si>
  <si>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</si>
  <si>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</si>
  <si>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</si>
  <si>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</si>
  <si>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</si>
  <si>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</si>
  <si>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</si>
  <si>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</si>
  <si>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</si>
  <si>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</si>
  <si>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</si>
  <si>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</si>
  <si>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</si>
  <si>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</si>
  <si>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</si>
  <si>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</si>
  <si>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</si>
  <si>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</si>
  <si>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</si>
  <si>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</si>
  <si>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</si>
  <si>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</si>
  <si>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</si>
  <si>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</si>
  <si>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</si>
  <si>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</si>
  <si>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</si>
  <si>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</si>
  <si>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</si>
  <si>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</si>
  <si>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</si>
  <si>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</si>
  <si>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</si>
  <si>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</si>
  <si>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</si>
  <si>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</si>
  <si>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</si>
  <si>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</si>
  <si>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</si>
  <si>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</si>
  <si>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</si>
  <si>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</si>
  <si>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</si>
  <si>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</si>
  <si>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</si>
  <si>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</si>
  <si>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</si>
  <si>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</si>
  <si>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</si>
  <si>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</si>
  <si>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</si>
  <si>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</si>
  <si>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</si>
  <si>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</si>
  <si>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</si>
  <si>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</si>
  <si>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</si>
  <si>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</si>
  <si>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</si>
  <si>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</si>
  <si>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</si>
  <si>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</si>
  <si>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</si>
  <si>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</si>
  <si>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</si>
  <si>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</si>
  <si>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</si>
  <si>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</si>
  <si>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</si>
  <si>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</si>
  <si>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</si>
  <si>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</si>
  <si>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</si>
  <si>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</si>
  <si>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</si>
  <si>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</si>
  <si>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</si>
  <si>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</si>
  <si>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</si>
  <si>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</si>
  <si>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</si>
  <si>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</si>
  <si>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</si>
  <si>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</si>
  <si>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</si>
  <si>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</si>
  <si>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</si>
  <si>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</si>
  <si>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</si>
  <si>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</si>
  <si>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</si>
  <si>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</si>
  <si>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</si>
  <si>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</si>
  <si>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</si>
  <si>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</si>
  <si>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</si>
  <si>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</si>
  <si>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</si>
  <si>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</si>
  <si>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</si>
  <si>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</si>
  <si>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</si>
  <si>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</si>
  <si>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</si>
  <si>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</si>
  <si>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</si>
  <si>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</si>
  <si>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</si>
  <si>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</si>
  <si>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</si>
  <si>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</si>
  <si>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</si>
  <si>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</si>
  <si>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</si>
  <si>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</si>
  <si>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</si>
  <si>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</si>
  <si>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</si>
  <si>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</si>
  <si>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</si>
  <si>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</si>
  <si>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</si>
  <si>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</si>
  <si>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</si>
  <si>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</si>
  <si>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</si>
  <si>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</si>
  <si>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</si>
  <si>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</si>
  <si>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</si>
  <si>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</si>
  <si>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</si>
  <si>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</si>
  <si>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</si>
  <si>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</si>
  <si>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</si>
  <si>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</si>
  <si>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</si>
  <si>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</si>
  <si>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</si>
  <si>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</si>
  <si>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</si>
  <si>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</si>
  <si>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</si>
  <si>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</si>
  <si>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</si>
  <si>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</si>
  <si>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</si>
  <si>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</si>
  <si>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</si>
  <si>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</si>
  <si>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</si>
  <si>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</si>
  <si>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</si>
  <si>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</si>
  <si>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</si>
  <si>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</si>
  <si>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</si>
  <si>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</si>
  <si>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</si>
  <si>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</si>
  <si>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</si>
  <si>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</si>
  <si>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</si>
  <si>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</si>
  <si>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</si>
  <si>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</si>
  <si>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</si>
  <si>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</si>
  <si>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</si>
  <si>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</si>
  <si>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</si>
  <si>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</si>
  <si>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</si>
  <si>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</si>
  <si>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</si>
  <si>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</si>
  <si>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</si>
  <si>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</si>
  <si>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</si>
  <si>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</si>
  <si>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</si>
  <si>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</si>
  <si>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</si>
  <si>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</si>
  <si>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</si>
  <si>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</si>
  <si>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</si>
  <si>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</si>
  <si>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</si>
  <si>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</si>
  <si>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</si>
  <si>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</si>
  <si>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</si>
  <si>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</si>
  <si>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</si>
  <si>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</si>
  <si>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</si>
  <si>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</si>
  <si>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</si>
  <si>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</si>
  <si>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</si>
  <si>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</si>
  <si>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</si>
  <si>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</si>
  <si>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</si>
  <si>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</si>
  <si>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</si>
  <si>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</si>
  <si>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</si>
  <si>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</si>
  <si>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</si>
  <si>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</si>
  <si>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</si>
  <si>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</si>
  <si>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</si>
  <si>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</si>
  <si>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</si>
  <si>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</si>
  <si>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</si>
  <si>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</si>
  <si>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</si>
  <si>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</si>
  <si>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</si>
  <si>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</si>
  <si>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</si>
  <si>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</si>
  <si>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</si>
  <si>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</si>
  <si>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</si>
  <si>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</si>
  <si>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</si>
  <si>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</si>
  <si>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</si>
  <si>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</si>
  <si>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</si>
  <si>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</si>
  <si>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</si>
  <si>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</si>
  <si>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</si>
  <si>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</si>
  <si>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</si>
  <si>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</si>
  <si>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</si>
  <si>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</si>
  <si>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</si>
  <si>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</si>
  <si>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</si>
  <si>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</si>
  <si>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</si>
  <si>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</si>
  <si>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</si>
  <si>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</si>
  <si>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</si>
  <si>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</si>
  <si>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</si>
  <si>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</si>
  <si>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</si>
  <si>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</si>
  <si>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</si>
  <si>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</si>
  <si>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</si>
  <si>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</si>
  <si>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</si>
  <si>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</si>
  <si>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</si>
  <si>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</si>
  <si>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</si>
  <si>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</si>
  <si>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</si>
  <si>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</si>
  <si>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</si>
  <si>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</si>
  <si>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</si>
  <si>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</si>
  <si>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</si>
  <si>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</si>
  <si>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</si>
  <si>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</si>
  <si>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</si>
  <si>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</si>
  <si>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</si>
  <si>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</si>
  <si>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</si>
  <si>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</si>
  <si>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</si>
  <si>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</si>
  <si>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</si>
  <si>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</si>
  <si>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</si>
  <si>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</si>
  <si>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</si>
  <si>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</si>
  <si>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</si>
  <si>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</si>
  <si>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</si>
  <si>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</si>
  <si>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</si>
  <si>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</si>
  <si>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</si>
  <si>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</si>
  <si>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</si>
  <si>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</si>
  <si>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</si>
  <si>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</si>
  <si>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</si>
  <si>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</si>
  <si>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</si>
  <si>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</si>
  <si>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</si>
  <si>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</si>
  <si>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</si>
  <si>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</si>
  <si>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</si>
  <si>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</si>
  <si>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</si>
  <si>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</si>
  <si>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</si>
  <si>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</si>
  <si>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</si>
  <si>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</si>
  <si>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</si>
  <si>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</si>
  <si>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</si>
  <si>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</si>
  <si>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</si>
  <si>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</si>
  <si>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</si>
  <si>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</si>
  <si>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</si>
  <si>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</si>
  <si>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</si>
  <si>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</si>
  <si>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</si>
  <si>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</si>
  <si>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</si>
  <si>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</si>
  <si>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</si>
  <si>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</si>
  <si>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</si>
  <si>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</si>
  <si>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</si>
  <si>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</si>
  <si>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</si>
  <si>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</si>
  <si>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</si>
  <si>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</si>
  <si>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</si>
  <si>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</si>
  <si>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</si>
  <si>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</si>
  <si>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</si>
  <si>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</si>
  <si>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</si>
  <si>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</si>
  <si>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</si>
  <si>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</si>
  <si>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</si>
  <si>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</si>
  <si>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</si>
  <si>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</si>
  <si>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</si>
  <si>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</si>
  <si>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</si>
  <si>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</si>
  <si>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</si>
  <si>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</si>
  <si>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</si>
  <si>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</si>
  <si>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</si>
  <si>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</si>
  <si>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</si>
  <si>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</si>
  <si>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</si>
  <si>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</si>
  <si>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</si>
  <si>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</si>
  <si>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</si>
  <si>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</si>
  <si>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</si>
  <si>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</si>
  <si>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</si>
  <si>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</si>
  <si>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</si>
  <si>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</si>
  <si>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</si>
  <si>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</si>
  <si>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</si>
  <si>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</si>
  <si>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</si>
  <si>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</si>
  <si>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</si>
  <si>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</si>
  <si>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</si>
  <si>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</si>
  <si>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</si>
  <si>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</si>
  <si>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</si>
  <si>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</si>
  <si>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</si>
  <si>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</si>
  <si>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</si>
  <si>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</si>
  <si>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</si>
  <si>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</si>
  <si>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</si>
  <si>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</si>
  <si>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</si>
  <si>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</si>
  <si>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</si>
  <si>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</si>
  <si>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</si>
  <si>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</si>
  <si>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</si>
  <si>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</si>
  <si>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</si>
  <si>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</si>
  <si>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</si>
  <si>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</si>
  <si>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</si>
  <si>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</si>
  <si>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</si>
  <si>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</si>
  <si>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</si>
  <si>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</si>
  <si>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</si>
  <si>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</si>
  <si>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</si>
  <si>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</si>
  <si>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</si>
  <si>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</si>
  <si>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</si>
  <si>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</si>
  <si>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</si>
  <si>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</si>
  <si>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</si>
  <si>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</si>
  <si>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</si>
  <si>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</si>
  <si>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</si>
  <si>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</si>
  <si>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</si>
  <si>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</si>
  <si>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</si>
  <si>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</si>
  <si>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</si>
  <si>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</si>
  <si>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</si>
  <si>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</si>
  <si>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</si>
  <si>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</si>
  <si>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</si>
  <si>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</si>
  <si>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</si>
  <si>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</si>
  <si>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</si>
  <si>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</si>
  <si>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</si>
  <si>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</si>
  <si>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</si>
  <si>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</si>
  <si>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</si>
  <si>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</si>
  <si>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</si>
  <si>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</si>
  <si>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</si>
  <si>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</si>
  <si>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</si>
  <si>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</si>
  <si>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</si>
  <si>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</si>
  <si>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</si>
  <si>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</si>
  <si>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</si>
  <si>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</si>
  <si>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</si>
  <si>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</si>
  <si>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</si>
  <si>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</si>
  <si>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</si>
  <si>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</si>
  <si>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</si>
  <si>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</si>
  <si>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</si>
  <si>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</si>
  <si>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</si>
  <si>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</si>
  <si>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</si>
  <si>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</si>
  <si>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</si>
  <si>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</si>
  <si>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</si>
  <si>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</si>
  <si>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</si>
  <si>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</si>
  <si>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</si>
  <si>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</si>
  <si>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</si>
  <si>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</si>
  <si>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</si>
  <si>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</si>
  <si>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</si>
  <si>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</si>
  <si>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</si>
  <si>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</si>
  <si>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</si>
  <si>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</si>
  <si>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</si>
  <si>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</si>
  <si>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</si>
  <si>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</si>
  <si>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</si>
  <si>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</si>
  <si>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</si>
  <si>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</si>
  <si>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</si>
  <si>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</si>
  <si>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</si>
  <si>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</si>
  <si>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</si>
  <si>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</si>
  <si>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</si>
  <si>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</si>
  <si>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</si>
  <si>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</si>
  <si>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</si>
  <si>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</si>
  <si>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</si>
  <si>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</si>
  <si>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</si>
  <si>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</si>
  <si>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</si>
  <si>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</si>
  <si>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</si>
  <si>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</si>
  <si>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</si>
  <si>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</si>
  <si>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</si>
  <si>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</si>
  <si>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</si>
  <si>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</si>
  <si>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</si>
  <si>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</si>
  <si>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</si>
  <si>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</si>
  <si>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</si>
  <si>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</si>
  <si>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</si>
  <si>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</si>
  <si>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</si>
  <si>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</si>
  <si>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</si>
  <si>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</si>
  <si>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</si>
  <si>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</si>
  <si>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</si>
  <si>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</si>
  <si>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</si>
  <si>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</si>
  <si>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</si>
  <si>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</si>
  <si>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</si>
  <si>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</si>
  <si>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</si>
  <si>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</si>
  <si>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</si>
  <si>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</si>
  <si>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</si>
  <si>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</si>
  <si>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</si>
  <si>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</si>
  <si>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</si>
  <si>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</si>
  <si>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</si>
  <si>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</si>
  <si>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</si>
  <si>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</si>
  <si>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</si>
  <si>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</si>
  <si>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</si>
  <si>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</si>
  <si>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</si>
  <si>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</si>
  <si>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</si>
  <si>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</si>
  <si>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</si>
  <si>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</si>
  <si>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</si>
  <si>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</si>
  <si>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</si>
  <si>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</si>
  <si>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</si>
  <si>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</si>
  <si>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</si>
  <si>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</si>
  <si>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</si>
  <si>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</si>
  <si>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</si>
  <si>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</si>
  <si>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</si>
  <si>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</si>
  <si>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</si>
  <si>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</si>
  <si>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</si>
  <si>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</si>
  <si>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</si>
  <si>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</si>
  <si>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</si>
  <si>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</si>
  <si>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</si>
  <si>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</si>
  <si>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</si>
  <si>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</si>
  <si>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</si>
  <si>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</si>
  <si>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</si>
  <si>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</si>
  <si>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</si>
  <si>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</si>
  <si>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</si>
  <si>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</si>
  <si>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</si>
  <si>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</si>
  <si>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</si>
  <si>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</si>
  <si>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</si>
  <si>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</si>
  <si>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</si>
  <si>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</si>
  <si>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</si>
  <si>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</si>
  <si>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</si>
  <si>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</si>
  <si>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</si>
  <si>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</si>
  <si>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</si>
  <si>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</si>
  <si>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</si>
  <si>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</si>
  <si>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</si>
  <si>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</si>
  <si>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</si>
  <si>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</si>
  <si>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</si>
  <si>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</si>
  <si>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</si>
  <si>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</si>
  <si>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</si>
  <si>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</si>
  <si>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</si>
  <si>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</si>
  <si>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</si>
  <si>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</si>
  <si>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</si>
  <si>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</si>
  <si>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</si>
  <si>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</si>
  <si>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</si>
  <si>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</si>
  <si>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</si>
  <si>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</si>
  <si>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</si>
  <si>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</si>
  <si>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</si>
  <si>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</si>
  <si>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</si>
  <si>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</si>
  <si>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</si>
  <si>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</si>
  <si>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</si>
  <si>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</si>
  <si>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</si>
  <si>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</si>
  <si>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</si>
  <si>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</si>
  <si>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</si>
  <si>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</si>
  <si>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</si>
  <si>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</si>
  <si>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</si>
  <si>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</si>
  <si>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</si>
  <si>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</si>
  <si>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</si>
  <si>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</si>
  <si>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</si>
  <si>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</si>
  <si>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</si>
  <si>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</si>
  <si>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</si>
  <si>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</si>
  <si>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</si>
  <si>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</si>
  <si>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</si>
  <si>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</si>
  <si>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</si>
  <si>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</si>
  <si>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</si>
  <si>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</si>
  <si>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</si>
  <si>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</si>
  <si>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</si>
  <si>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</si>
  <si>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</si>
  <si>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</si>
  <si>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</si>
  <si>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</si>
  <si>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</si>
  <si>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</si>
  <si>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</si>
  <si>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</si>
  <si>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</si>
  <si>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</si>
  <si>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</si>
  <si>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</si>
  <si>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</si>
  <si>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</si>
  <si>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</si>
  <si>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</si>
  <si>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</si>
  <si>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</si>
  <si>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</si>
  <si>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</si>
  <si>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</si>
  <si>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</si>
  <si>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</si>
  <si>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</si>
  <si>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</si>
  <si>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</si>
  <si>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</si>
  <si>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</si>
  <si>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</si>
  <si>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</si>
  <si>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</si>
  <si>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</si>
  <si>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</si>
  <si>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</si>
  <si>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</si>
  <si>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</si>
  <si>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</si>
  <si>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</si>
  <si>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</si>
  <si>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</si>
  <si>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</si>
  <si>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</si>
  <si>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</si>
  <si>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</si>
  <si>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</si>
  <si>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</si>
  <si>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</si>
  <si>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</si>
  <si>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</si>
  <si>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</si>
  <si>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</si>
  <si>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</si>
  <si>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</si>
  <si>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</si>
  <si>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</si>
  <si>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</si>
  <si>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</si>
  <si>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</si>
  <si>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</si>
  <si>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</si>
  <si>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</si>
  <si>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</si>
  <si>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</si>
  <si>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</si>
  <si>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</si>
  <si>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</si>
  <si>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</si>
  <si>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</si>
  <si>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</si>
  <si>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</si>
  <si>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</si>
  <si>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</si>
  <si>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</si>
  <si>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</si>
  <si>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</si>
  <si>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</si>
  <si>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</si>
  <si>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</si>
  <si>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</si>
  <si>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</si>
  <si>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</si>
  <si>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</si>
  <si>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</si>
  <si>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</si>
  <si>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</si>
  <si>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</si>
  <si>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</si>
  <si>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</si>
  <si>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</si>
  <si>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</si>
  <si>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</si>
  <si>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</si>
  <si>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</si>
  <si>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</si>
  <si>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</si>
  <si>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</si>
  <si>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</si>
  <si>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</si>
  <si>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</si>
  <si>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</si>
  <si>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</si>
  <si>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</si>
  <si>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</si>
  <si>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</si>
  <si>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</si>
  <si>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</si>
  <si>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</si>
  <si>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</si>
  <si>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</si>
  <si>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</si>
  <si>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</si>
  <si>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</si>
  <si>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</si>
  <si>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</si>
  <si>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</si>
  <si>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</si>
  <si>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</si>
  <si>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</si>
  <si>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</si>
  <si>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</si>
  <si>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</si>
  <si>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</si>
  <si>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</si>
  <si>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</si>
  <si>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</si>
  <si>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</si>
  <si>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</si>
  <si>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</si>
  <si>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</si>
  <si>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</si>
  <si>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</si>
  <si>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</si>
  <si>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</si>
  <si>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</si>
  <si>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</si>
  <si>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</si>
  <si>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</si>
  <si>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</si>
  <si>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</si>
  <si>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</si>
  <si>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</si>
  <si>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</si>
  <si>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</si>
  <si>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</si>
  <si>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</si>
  <si>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</si>
  <si>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</si>
  <si>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</si>
  <si>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</si>
  <si>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</si>
  <si>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</si>
  <si>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</si>
  <si>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</si>
  <si>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</si>
  <si>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</si>
  <si>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</si>
  <si>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</si>
  <si>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</si>
  <si>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</si>
  <si>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</si>
  <si>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</si>
  <si>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</si>
  <si>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</si>
  <si>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</si>
  <si>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</si>
  <si>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</si>
  <si>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</si>
  <si>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</si>
  <si>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</si>
  <si>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</si>
  <si>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</si>
  <si>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</si>
  <si>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</si>
  <si>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</si>
  <si>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</si>
  <si>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</si>
  <si>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</si>
  <si>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</si>
  <si>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</si>
  <si>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</si>
  <si>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</si>
  <si>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</si>
  <si>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</si>
  <si>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</si>
  <si>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</si>
  <si>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</si>
  <si>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</si>
  <si>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</si>
  <si>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</si>
  <si>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</si>
  <si>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</si>
  <si>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</si>
  <si>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</si>
  <si>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</si>
  <si>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</si>
  <si>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</si>
  <si>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</si>
  <si>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</si>
  <si>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</si>
  <si>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</si>
  <si>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</si>
  <si>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</si>
  <si>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</si>
  <si>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</si>
  <si>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</si>
  <si>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</si>
  <si>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</si>
  <si>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</si>
  <si>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</si>
  <si>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</si>
  <si>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</si>
  <si>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</si>
  <si>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</si>
  <si>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</si>
  <si>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</si>
  <si>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</si>
  <si>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</si>
  <si>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</si>
  <si>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</si>
  <si>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</si>
  <si>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</si>
  <si>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</si>
  <si>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</si>
  <si>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</si>
  <si>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</si>
  <si>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</si>
  <si>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</si>
  <si>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</si>
  <si>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</si>
  <si>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</si>
  <si>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</si>
  <si>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</si>
  <si>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</si>
  <si>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</si>
  <si>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</si>
  <si>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</si>
  <si>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</si>
  <si>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</si>
  <si>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</si>
  <si>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</si>
  <si>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</si>
  <si>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</si>
  <si>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</si>
  <si>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</si>
  <si>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</si>
  <si>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</si>
  <si>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</si>
  <si>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</si>
  <si>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</si>
  <si>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</si>
  <si>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</si>
  <si>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</si>
  <si>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</si>
  <si>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</si>
  <si>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</si>
  <si>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</si>
  <si>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</si>
  <si>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</si>
  <si>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</si>
  <si>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</si>
  <si>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</si>
  <si>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</si>
  <si>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</si>
  <si>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</si>
  <si>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</si>
  <si>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</si>
  <si>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</si>
  <si>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</si>
  <si>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</si>
  <si>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</si>
  <si>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</si>
  <si>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</si>
  <si>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</si>
  <si>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</si>
  <si>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</si>
  <si>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</si>
  <si>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</si>
  <si>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</si>
  <si>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</si>
  <si>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</si>
  <si>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</si>
  <si>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</si>
  <si>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</si>
  <si>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</si>
  <si>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</si>
  <si>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</si>
  <si>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</si>
  <si>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</si>
  <si>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</si>
  <si>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</si>
  <si>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</si>
  <si>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</si>
  <si>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</si>
  <si>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</si>
  <si>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</si>
  <si>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</si>
  <si>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</si>
  <si>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</si>
  <si>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</si>
  <si>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</si>
  <si>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</si>
  <si>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</si>
  <si>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</si>
  <si>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</si>
  <si>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</si>
  <si>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</si>
  <si>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</si>
  <si>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</si>
  <si>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</si>
  <si>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</si>
  <si>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</si>
  <si>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</si>
  <si>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</si>
  <si>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</si>
  <si>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</si>
  <si>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</si>
  <si>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</si>
  <si>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</si>
  <si>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</si>
  <si>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</si>
  <si>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</si>
  <si>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</si>
  <si>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</si>
  <si>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</si>
  <si>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</si>
  <si>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</si>
  <si>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</si>
  <si>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</si>
  <si>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</si>
  <si>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</si>
  <si>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</si>
  <si>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</si>
  <si>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</si>
  <si>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</si>
  <si>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</si>
  <si>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</si>
  <si>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</si>
  <si>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</si>
  <si>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</si>
  <si>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</si>
  <si>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</si>
  <si>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</si>
  <si>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</si>
  <si>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</si>
  <si>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</si>
  <si>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</si>
  <si>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</si>
  <si>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</si>
  <si>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</si>
  <si>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</si>
  <si>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</si>
  <si>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</si>
  <si>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</si>
  <si>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</si>
  <si>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</si>
  <si>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</si>
  <si>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</si>
  <si>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</si>
  <si>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</si>
  <si>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</si>
  <si>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</si>
  <si>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</si>
  <si>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</si>
  <si>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</si>
  <si>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</si>
  <si>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</si>
  <si>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</si>
  <si>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</si>
  <si>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</si>
  <si>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</si>
  <si>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</si>
  <si>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</si>
  <si>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</si>
  <si>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</si>
  <si>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</si>
  <si>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</si>
  <si>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</si>
  <si>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</si>
  <si>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</si>
  <si>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</si>
  <si>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</si>
  <si>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</si>
  <si>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</si>
  <si>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</si>
  <si>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</si>
  <si>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</si>
  <si>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</si>
  <si>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</si>
  <si>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</si>
  <si>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</si>
  <si>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</si>
  <si>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</si>
  <si>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</si>
  <si>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</si>
  <si>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</si>
  <si>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</si>
  <si>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</si>
  <si>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</si>
  <si>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</si>
  <si>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</si>
  <si>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</si>
  <si>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</si>
  <si>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</si>
  <si>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</si>
  <si>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</si>
  <si>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</si>
  <si>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</si>
  <si>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</si>
  <si>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</si>
  <si>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</si>
  <si>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</si>
  <si>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</si>
  <si>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</si>
  <si>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</si>
  <si>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</si>
  <si>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</si>
  <si>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</si>
  <si>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</si>
  <si>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</si>
  <si>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</si>
  <si>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</si>
  <si>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</si>
  <si>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</si>
  <si>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</si>
  <si>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</si>
  <si>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</si>
  <si>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</si>
  <si>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</si>
  <si>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</si>
  <si>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</si>
  <si>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</si>
  <si>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</si>
  <si>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</si>
  <si>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</si>
  <si>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</si>
  <si>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</si>
  <si>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</si>
  <si>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</si>
  <si>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</si>
  <si>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</si>
  <si>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</si>
  <si>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</si>
  <si>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</si>
  <si>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</si>
  <si>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</si>
  <si>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</si>
  <si>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</si>
  <si>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</si>
  <si>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</si>
  <si>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</si>
  <si>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</si>
  <si>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</si>
  <si>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</si>
  <si>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</si>
  <si>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</si>
  <si>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</si>
  <si>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</si>
  <si>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</si>
  <si>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</si>
  <si>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</si>
  <si>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</si>
  <si>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</si>
  <si>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</si>
  <si>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</si>
  <si>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</si>
  <si>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</si>
  <si>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</si>
  <si>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</si>
  <si>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</si>
  <si>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</si>
  <si>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</si>
  <si>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</si>
  <si>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</si>
  <si>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</si>
  <si>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</si>
  <si>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</si>
  <si>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</si>
  <si>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</si>
  <si>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</si>
  <si>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</si>
  <si>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</si>
  <si>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</si>
  <si>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</si>
  <si>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</si>
  <si>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</si>
  <si>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</si>
  <si>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</si>
  <si>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</si>
  <si>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</si>
  <si>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</si>
  <si>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</si>
  <si>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</si>
  <si>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</si>
  <si>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</si>
  <si>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</si>
  <si>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</si>
  <si>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</si>
  <si>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</si>
  <si>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</si>
  <si>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</si>
  <si>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</si>
  <si>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</si>
  <si>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</si>
  <si>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</si>
  <si>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</si>
  <si>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</si>
  <si>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</si>
  <si>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</si>
  <si>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</si>
  <si>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</si>
  <si>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</si>
  <si>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</si>
  <si>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</si>
  <si>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</si>
  <si>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</si>
  <si>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</si>
  <si>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</si>
  <si>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</si>
  <si>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</si>
  <si>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</si>
  <si>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</si>
  <si>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</si>
  <si>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</si>
  <si>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</si>
  <si>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</si>
  <si>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</si>
  <si>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</si>
  <si>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</si>
  <si>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</si>
  <si>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</si>
  <si>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</si>
  <si>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</si>
  <si>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</si>
  <si>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</si>
  <si>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</si>
  <si>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</si>
  <si>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</si>
  <si>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</si>
  <si>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</si>
  <si>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</si>
  <si>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</si>
  <si>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</si>
  <si>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</si>
  <si>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</si>
  <si>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</si>
  <si>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</si>
  <si>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</si>
  <si>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</si>
  <si>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</si>
  <si>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</si>
  <si>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</si>
  <si>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</si>
  <si>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</si>
  <si>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</si>
  <si>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</si>
  <si>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</si>
  <si>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</si>
  <si>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</si>
  <si>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</si>
  <si>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</si>
  <si>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</si>
  <si>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</si>
  <si>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</si>
  <si>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</si>
  <si>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</si>
  <si>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</si>
  <si>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</si>
  <si>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</si>
  <si>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</si>
  <si>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</si>
  <si>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</si>
  <si>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</si>
  <si>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</si>
  <si>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</si>
  <si>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</si>
  <si>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</si>
  <si>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</si>
  <si>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</si>
  <si>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</si>
  <si>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</si>
  <si>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</si>
  <si>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</si>
  <si>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</si>
  <si>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</si>
  <si>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</si>
  <si>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</si>
  <si>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</si>
  <si>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</si>
  <si>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</si>
  <si>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</si>
  <si>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</si>
  <si>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</si>
  <si>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</si>
  <si>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</si>
  <si>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</si>
  <si>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</si>
  <si>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</si>
  <si>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</si>
  <si>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</si>
  <si>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</si>
  <si>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</si>
  <si>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</si>
  <si>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</si>
  <si>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</si>
  <si>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</si>
  <si>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</si>
  <si>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</si>
  <si>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</si>
  <si>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</si>
  <si>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</si>
  <si>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</si>
  <si>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</si>
  <si>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</si>
  <si>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</si>
  <si>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</si>
  <si>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</si>
  <si>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</si>
  <si>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</si>
  <si>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</si>
  <si>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</si>
  <si>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</si>
  <si>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</si>
  <si>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</si>
  <si>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</si>
  <si>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</si>
  <si>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</si>
  <si>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</si>
  <si>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</si>
  <si>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</si>
  <si>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</si>
  <si>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</si>
  <si>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</si>
  <si>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</si>
  <si>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</si>
  <si>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</si>
  <si>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</si>
  <si>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</si>
  <si>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</si>
  <si>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</si>
  <si>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</si>
  <si>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</si>
  <si>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</si>
  <si>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</si>
  <si>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</si>
  <si>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</si>
  <si>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</si>
  <si>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</si>
  <si>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</si>
  <si>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</si>
  <si>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</si>
  <si>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</si>
  <si>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</si>
  <si>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</si>
  <si>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</si>
  <si>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</si>
  <si>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</si>
  <si>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</si>
  <si>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</si>
  <si>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</si>
  <si>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</si>
  <si>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</si>
  <si>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</si>
  <si>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</si>
  <si>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</si>
  <si>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</si>
  <si>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</si>
  <si>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</si>
  <si>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</si>
  <si>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</si>
  <si>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</si>
  <si>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</si>
  <si>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</si>
  <si>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</si>
  <si>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</si>
  <si>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</si>
  <si>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</si>
  <si>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</si>
  <si>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</si>
  <si>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</si>
  <si>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</si>
  <si>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</si>
  <si>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</si>
  <si>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</si>
  <si>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</si>
  <si>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</si>
  <si>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</si>
  <si>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</si>
  <si>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</si>
  <si>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</si>
  <si>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</si>
  <si>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</si>
  <si>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</si>
  <si>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</si>
  <si>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</si>
  <si>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</si>
  <si>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</si>
  <si>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</si>
  <si>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</si>
  <si>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</si>
  <si>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</si>
  <si>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</si>
  <si>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</si>
  <si>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</si>
  <si>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</si>
  <si>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</si>
  <si>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</si>
  <si>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</si>
  <si>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</si>
  <si>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</si>
  <si>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</si>
  <si>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</si>
  <si>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</si>
  <si>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</si>
  <si>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</si>
  <si>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</si>
  <si>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</si>
  <si>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</si>
  <si>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</si>
  <si>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</si>
  <si>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</si>
  <si>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</si>
  <si>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</si>
  <si>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</si>
  <si>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</si>
  <si>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</si>
  <si>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</si>
  <si>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</si>
  <si>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</si>
  <si>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</si>
  <si>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</si>
  <si>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</si>
  <si>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</si>
  <si>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</si>
  <si>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</si>
  <si>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</si>
  <si>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</si>
  <si>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</si>
  <si>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</si>
  <si>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</si>
  <si>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</si>
  <si>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</si>
  <si>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</si>
  <si>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</si>
  <si>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</si>
  <si>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</si>
  <si>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</si>
  <si>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</si>
  <si>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</si>
  <si>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</si>
  <si>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</si>
  <si>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</si>
  <si>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</si>
  <si>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</si>
  <si>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</si>
  <si>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</si>
  <si>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</si>
  <si>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</si>
  <si>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</si>
  <si>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</si>
  <si>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</si>
  <si>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</si>
  <si>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</si>
  <si>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</si>
  <si>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</si>
  <si>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</si>
  <si>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</si>
  <si>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</si>
  <si>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</si>
  <si>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</si>
  <si>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</si>
  <si>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</si>
  <si>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</si>
  <si>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</si>
  <si>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</si>
  <si>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</si>
  <si>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</si>
  <si>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</si>
  <si>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</si>
  <si>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</si>
  <si>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</si>
  <si>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</si>
  <si>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</si>
  <si>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</si>
  <si>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</si>
  <si>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</si>
  <si>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</si>
  <si>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</si>
  <si>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</si>
  <si>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</si>
  <si>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</si>
  <si>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</si>
  <si>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</si>
  <si>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</si>
  <si>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</si>
  <si>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</si>
  <si>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</si>
  <si>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</si>
  <si>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</si>
  <si>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</si>
  <si>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</si>
  <si>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</si>
  <si>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</si>
  <si>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</si>
  <si>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</si>
  <si>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</si>
  <si>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</si>
  <si>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</si>
  <si>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</si>
  <si>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</si>
  <si>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</si>
  <si>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</si>
  <si>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</si>
  <si>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</si>
  <si>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</si>
  <si>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</si>
  <si>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</si>
  <si>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</si>
  <si>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</si>
  <si>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</si>
  <si>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</si>
  <si>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</si>
  <si>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</si>
  <si>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</si>
  <si>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</si>
  <si>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</si>
  <si>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</si>
  <si>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</si>
  <si>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</si>
  <si>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</si>
  <si>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</si>
  <si>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</si>
  <si>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</si>
  <si>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</si>
  <si>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</si>
  <si>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</si>
  <si>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</si>
  <si>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</si>
  <si>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</si>
  <si>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</si>
  <si>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</si>
  <si>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</si>
  <si>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</si>
  <si>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</si>
  <si>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</si>
  <si>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</si>
  <si>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</si>
  <si>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</si>
  <si>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</si>
  <si>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</si>
  <si>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</si>
  <si>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</si>
  <si>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</si>
  <si>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</si>
  <si>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</si>
  <si>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</si>
  <si>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</si>
  <si>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</si>
  <si>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</si>
  <si>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</si>
  <si>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</si>
  <si>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</si>
  <si>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</si>
  <si>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</si>
  <si>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</si>
  <si>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</si>
  <si>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</si>
  <si>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</si>
  <si>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</si>
  <si>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</si>
  <si>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</si>
  <si>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</si>
  <si>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</si>
  <si>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</si>
  <si>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</si>
  <si>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</si>
  <si>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</si>
  <si>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</si>
  <si>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</si>
  <si>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</si>
  <si>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</si>
  <si>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</si>
  <si>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</si>
  <si>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</si>
  <si>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</si>
  <si>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</si>
  <si>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</si>
  <si>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</si>
  <si>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</si>
  <si>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</si>
  <si>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</si>
  <si>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</si>
  <si>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</si>
  <si>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</si>
  <si>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</si>
  <si>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</si>
  <si>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</si>
  <si>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</si>
  <si>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</si>
  <si>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</si>
  <si>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</si>
  <si>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</si>
  <si>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</si>
  <si>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</si>
  <si>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</si>
  <si>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</si>
  <si>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</si>
  <si>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</si>
  <si>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</si>
  <si>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</si>
  <si>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</si>
  <si>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</si>
  <si>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</si>
  <si>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</si>
  <si>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</si>
  <si>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</si>
  <si>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</si>
  <si>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</si>
  <si>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</si>
  <si>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</si>
  <si>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</si>
  <si>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</si>
  <si>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</si>
  <si>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</si>
  <si>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</si>
  <si>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</si>
  <si>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</si>
  <si>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</si>
  <si>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</si>
  <si>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</si>
  <si>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</si>
  <si>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</si>
  <si>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</si>
  <si>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</si>
  <si>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</si>
  <si>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</si>
  <si>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</si>
  <si>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</si>
  <si>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</si>
  <si>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</si>
  <si>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</si>
  <si>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</si>
  <si>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</si>
  <si>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</si>
  <si>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</si>
  <si>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</si>
  <si>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</si>
  <si>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</si>
  <si>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</si>
  <si>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</si>
  <si>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</si>
  <si>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</si>
  <si>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</si>
  <si>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</si>
  <si>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</si>
  <si>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</si>
  <si>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</si>
  <si>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</si>
  <si>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</si>
  <si>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</si>
  <si>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</si>
  <si>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</si>
  <si>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</si>
  <si>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</si>
  <si>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</si>
  <si>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</si>
  <si>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</si>
  <si>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</si>
  <si>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</si>
  <si>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</si>
  <si>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</si>
  <si>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</si>
  <si>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</si>
  <si>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</si>
  <si>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</si>
  <si>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</si>
  <si>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</si>
  <si>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</si>
  <si>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</si>
  <si>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</si>
  <si>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</si>
  <si>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</si>
  <si>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</si>
  <si>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</si>
  <si>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</si>
  <si>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</si>
  <si>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</si>
  <si>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</si>
  <si>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</si>
  <si>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</si>
  <si>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</si>
  <si>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</si>
  <si>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</si>
  <si>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</si>
  <si>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</si>
  <si>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</si>
  <si>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</si>
  <si>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</si>
  <si>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</si>
  <si>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</si>
  <si>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</si>
  <si>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</si>
  <si>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</si>
  <si>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</si>
  <si>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</si>
  <si>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</si>
  <si>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</si>
  <si>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</si>
  <si>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</si>
  <si>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</si>
  <si>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</si>
  <si>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</si>
  <si>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</si>
  <si>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</si>
  <si>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</si>
  <si>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</si>
  <si>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</si>
  <si>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</si>
  <si>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</si>
  <si>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</si>
  <si>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</si>
  <si>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</si>
  <si>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</si>
  <si>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</si>
  <si>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</si>
  <si>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</si>
  <si>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</si>
  <si>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</si>
  <si>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</si>
  <si>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</si>
  <si>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</si>
  <si>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</si>
  <si>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</si>
  <si>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</si>
  <si>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</si>
  <si>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</si>
  <si>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</si>
  <si>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</si>
  <si>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</si>
  <si>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</si>
  <si>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</si>
  <si>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</si>
  <si>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</si>
  <si>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</si>
  <si>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</si>
  <si>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</si>
  <si>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</si>
  <si>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</si>
  <si>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</si>
  <si>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</si>
  <si>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</si>
  <si>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</si>
  <si>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</si>
  <si>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</si>
  <si>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</si>
  <si>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</si>
  <si>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</si>
  <si>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</si>
  <si>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</si>
  <si>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</si>
  <si>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</si>
  <si>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</si>
  <si>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</si>
  <si>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</si>
  <si>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</si>
  <si>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</si>
  <si>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</si>
  <si>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</si>
  <si>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</si>
  <si>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</si>
  <si>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</si>
  <si>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</si>
  <si>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</si>
  <si>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</si>
  <si>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</si>
  <si>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</si>
  <si>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</si>
  <si>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</si>
  <si>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</si>
  <si>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</si>
  <si>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</si>
  <si>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</si>
  <si>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</si>
  <si>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</si>
  <si>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</si>
  <si>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</si>
  <si>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</si>
  <si>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</si>
  <si>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</si>
  <si>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</si>
  <si>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</si>
  <si>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</si>
  <si>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</si>
  <si>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</si>
  <si>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</si>
  <si>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</si>
  <si>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</si>
  <si>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</si>
  <si>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</si>
  <si>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</si>
  <si>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</si>
  <si>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</si>
  <si>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</si>
  <si>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</si>
  <si>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</si>
  <si>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</si>
  <si>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</si>
  <si>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</si>
  <si>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</si>
  <si>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</si>
  <si>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</si>
  <si>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</si>
  <si>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</si>
  <si>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</si>
  <si>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</si>
  <si>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</si>
  <si>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</si>
  <si>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</si>
  <si>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</si>
  <si>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</si>
  <si>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</si>
  <si>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</si>
  <si>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</si>
  <si>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</si>
  <si>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</si>
  <si>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</si>
  <si>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</si>
  <si>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</si>
  <si>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</si>
  <si>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</si>
  <si>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</si>
  <si>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</si>
  <si>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</si>
  <si>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</si>
  <si>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</si>
  <si>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</si>
  <si>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</si>
  <si>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</si>
  <si>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</si>
  <si>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</si>
  <si>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</si>
  <si>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</si>
  <si>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</si>
  <si>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</si>
  <si>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</si>
  <si>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</si>
  <si>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</si>
  <si>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</si>
  <si>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</si>
  <si>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</si>
  <si>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</si>
  <si>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</si>
  <si>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</si>
  <si>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</si>
  <si>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</si>
  <si>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</si>
  <si>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</si>
  <si>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</si>
  <si>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</si>
  <si>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</si>
  <si>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</si>
  <si>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</si>
  <si>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</si>
  <si>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</si>
  <si>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</si>
  <si>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</si>
  <si>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</si>
  <si>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</si>
  <si>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</si>
  <si>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</si>
  <si>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</si>
  <si>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</si>
  <si>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</si>
  <si>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</si>
  <si>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</si>
  <si>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</si>
  <si>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</si>
  <si>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</si>
  <si>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</si>
  <si>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</si>
  <si>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</si>
  <si>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</si>
  <si>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</si>
  <si>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</si>
  <si>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</si>
  <si>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</si>
  <si>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</si>
  <si>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</si>
  <si>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</si>
  <si>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</si>
  <si>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</si>
  <si>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</si>
  <si>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</si>
  <si>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</si>
  <si>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</si>
  <si>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</si>
  <si>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</si>
  <si>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</si>
  <si>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</si>
  <si>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</si>
  <si>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</si>
  <si>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</si>
  <si>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</si>
  <si>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</si>
  <si>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</si>
  <si>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</si>
  <si>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</si>
  <si>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</si>
  <si>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</si>
  <si>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</si>
  <si>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</si>
  <si>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</si>
  <si>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</si>
  <si>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</si>
  <si>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</si>
  <si>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</si>
  <si>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</si>
  <si>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</si>
  <si>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</si>
  <si>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</si>
  <si>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</si>
  <si>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</si>
  <si>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</si>
  <si>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</si>
  <si>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</si>
  <si>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</si>
  <si>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</si>
  <si>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</si>
  <si>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</si>
  <si>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</si>
  <si>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</si>
  <si>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</si>
  <si>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</si>
  <si>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</si>
  <si>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</si>
  <si>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</si>
  <si>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</si>
  <si>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</si>
  <si>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</si>
  <si>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</si>
  <si>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</si>
  <si>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</si>
  <si>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</si>
  <si>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</si>
  <si>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</si>
  <si>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</si>
  <si>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</si>
  <si>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</si>
  <si>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</si>
  <si>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</si>
  <si>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</si>
  <si>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</si>
  <si>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</si>
  <si>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</si>
  <si>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</si>
  <si>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</si>
  <si>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</si>
  <si>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</si>
  <si>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</si>
  <si>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</si>
  <si>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</si>
  <si>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</si>
  <si>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</si>
  <si>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</si>
  <si>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</si>
  <si>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</si>
  <si>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</si>
  <si>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</si>
  <si>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</si>
  <si>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</si>
  <si>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</si>
  <si>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</si>
  <si>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</si>
  <si>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</si>
  <si>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</si>
  <si>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</si>
  <si>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</si>
  <si>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</si>
  <si>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</si>
  <si>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</si>
  <si>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</si>
  <si>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</si>
  <si>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</si>
  <si>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</si>
  <si>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</si>
  <si>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</si>
  <si>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</si>
  <si>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</si>
  <si>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</si>
  <si>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</si>
  <si>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</si>
  <si>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</si>
  <si>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</si>
  <si>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</si>
  <si>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</si>
  <si>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</si>
  <si>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</si>
  <si>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</si>
  <si>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</si>
  <si>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</si>
  <si>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</si>
  <si>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</si>
  <si>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</si>
  <si>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</si>
  <si>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</si>
  <si>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</si>
  <si>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</si>
  <si>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</si>
  <si>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</si>
  <si>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</si>
  <si>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</si>
  <si>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</si>
  <si>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</si>
  <si>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</si>
  <si>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</si>
  <si>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</si>
  <si>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</si>
  <si>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</si>
  <si>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</si>
  <si>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</si>
  <si>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</si>
  <si>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</si>
  <si>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</si>
  <si>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</si>
  <si>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</si>
  <si>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</si>
  <si>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</si>
  <si>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</si>
  <si>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</si>
  <si>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</si>
  <si>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</si>
  <si>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</si>
  <si>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</si>
  <si>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</si>
  <si>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</si>
  <si>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</si>
  <si>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</si>
  <si>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</si>
  <si>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</si>
  <si>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</si>
  <si>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</si>
  <si>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</si>
  <si>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</si>
  <si>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</si>
  <si>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</si>
  <si>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</si>
  <si>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</si>
  <si>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</si>
  <si>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</si>
  <si>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</si>
  <si>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</si>
  <si>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</si>
  <si>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</si>
  <si>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</si>
  <si>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</si>
  <si>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</si>
  <si>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</si>
  <si>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</si>
  <si>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</si>
  <si>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</si>
  <si>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</si>
  <si>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</si>
  <si>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</si>
  <si>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</si>
  <si>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</si>
  <si>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</si>
  <si>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</si>
  <si>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</si>
  <si>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</si>
  <si>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</si>
  <si>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</si>
  <si>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</si>
  <si>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</si>
  <si>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</si>
  <si>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</si>
  <si>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</si>
  <si>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</si>
  <si>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</si>
  <si>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</si>
  <si>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</si>
  <si>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</si>
  <si>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</si>
  <si>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</si>
  <si>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</si>
  <si>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</si>
  <si>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</si>
  <si>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</si>
  <si>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</si>
  <si>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</si>
  <si>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</si>
  <si>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</si>
  <si>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</si>
  <si>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</si>
  <si>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</si>
  <si>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</si>
  <si>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</si>
  <si>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</si>
  <si>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</si>
  <si>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</si>
  <si>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</si>
  <si>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</si>
  <si>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</si>
  <si>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</si>
  <si>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</si>
  <si>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</si>
  <si>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</si>
  <si>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</si>
  <si>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</si>
  <si>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</si>
  <si>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</si>
  <si>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</si>
  <si>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</si>
  <si>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</si>
  <si>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</si>
  <si>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</si>
  <si>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</si>
  <si>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</si>
  <si>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</si>
  <si>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</si>
  <si>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</si>
  <si>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</si>
  <si>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</si>
  <si>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</si>
  <si>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</si>
  <si>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</si>
  <si>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</si>
  <si>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</si>
  <si>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</si>
  <si>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</si>
  <si>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</si>
  <si>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</si>
  <si>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</si>
  <si>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</si>
  <si>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</si>
  <si>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</si>
  <si>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</si>
  <si>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</si>
  <si>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</si>
  <si>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</si>
  <si>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</si>
  <si>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</si>
  <si>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</si>
  <si>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</si>
  <si>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</si>
  <si>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</si>
  <si>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</si>
  <si>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</si>
  <si>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</si>
  <si>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</si>
  <si>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</si>
  <si>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</si>
  <si>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</si>
  <si>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</si>
  <si>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</si>
  <si>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</si>
  <si>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</si>
  <si>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</si>
  <si>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</si>
  <si>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</si>
  <si>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</si>
  <si>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</si>
  <si>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</si>
  <si>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</si>
  <si>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</si>
  <si>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</si>
  <si>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</si>
  <si>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</si>
  <si>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</si>
  <si>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</si>
  <si>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</si>
  <si>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</si>
  <si>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</si>
  <si>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</si>
  <si>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</si>
  <si>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</si>
  <si>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</si>
  <si>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</si>
  <si>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</si>
  <si>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</si>
  <si>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</si>
  <si>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</si>
  <si>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</si>
  <si>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</si>
  <si>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</si>
  <si>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</si>
  <si>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</si>
  <si>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</si>
  <si>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</si>
  <si>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</si>
  <si>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</si>
  <si>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</si>
  <si>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</si>
  <si>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</si>
  <si>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</si>
  <si>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</si>
  <si>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</si>
  <si>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</si>
  <si>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</si>
  <si>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</si>
  <si>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</si>
  <si>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</si>
  <si>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</si>
  <si>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</si>
  <si>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</si>
  <si>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</si>
  <si>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</si>
  <si>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</si>
  <si>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</si>
  <si>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</si>
  <si>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</si>
  <si>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</si>
  <si>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</si>
  <si>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</si>
  <si>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</si>
  <si>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</si>
  <si>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</si>
  <si>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</si>
  <si>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</si>
  <si>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</si>
  <si>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</si>
  <si>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</si>
  <si>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</si>
  <si>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</si>
  <si>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</si>
  <si>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</si>
  <si>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</si>
  <si>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</si>
  <si>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</si>
  <si>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</si>
  <si>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</si>
  <si>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</si>
  <si>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</si>
  <si>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</si>
  <si>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</si>
  <si>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</si>
  <si>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</si>
  <si>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</si>
  <si>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</si>
  <si>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</si>
  <si>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</si>
  <si>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</si>
  <si>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</si>
  <si>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</si>
  <si>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</si>
  <si>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</si>
  <si>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</si>
  <si>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</si>
  <si>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</si>
  <si>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</si>
  <si>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</si>
  <si>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</si>
  <si>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</si>
  <si>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</si>
  <si>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</si>
  <si>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</si>
  <si>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</si>
  <si>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</si>
  <si>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</si>
  <si>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</si>
  <si>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</si>
  <si>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</si>
  <si>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</si>
  <si>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</si>
  <si>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</si>
  <si>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</si>
  <si>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</si>
  <si>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</si>
  <si>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</si>
  <si>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</si>
  <si>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</si>
  <si>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</si>
  <si>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</si>
  <si>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</si>
  <si>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</si>
  <si>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</si>
  <si>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</si>
  <si>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</si>
  <si>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</si>
  <si>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</si>
  <si>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</si>
  <si>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</si>
  <si>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</si>
  <si>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</si>
  <si>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</si>
  <si>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</si>
  <si>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</si>
  <si>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</si>
  <si>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</si>
  <si>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</si>
  <si>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</si>
  <si>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</si>
  <si>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</si>
  <si>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</si>
  <si>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</si>
  <si>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</si>
  <si>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</si>
  <si>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</si>
  <si>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</si>
  <si>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</si>
  <si>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</si>
  <si>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</si>
  <si>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</si>
  <si>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</si>
  <si>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</si>
  <si>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</si>
  <si>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</si>
  <si>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</si>
  <si>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</si>
  <si>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</si>
  <si>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</si>
  <si>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</si>
  <si>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</si>
  <si>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</si>
  <si>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</si>
  <si>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</si>
  <si>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</si>
  <si>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</si>
  <si>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</si>
  <si>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</si>
  <si>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</si>
  <si>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</si>
  <si>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</si>
  <si>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</si>
  <si>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</si>
  <si>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</si>
  <si>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</si>
  <si>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</si>
  <si>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</si>
  <si>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</si>
  <si>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</si>
  <si>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</si>
  <si>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</si>
  <si>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</si>
  <si>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</si>
  <si>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</si>
  <si>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</si>
  <si>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</si>
  <si>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</si>
  <si>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</si>
  <si>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</si>
  <si>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</si>
  <si>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</si>
  <si>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</si>
  <si>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</si>
  <si>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</si>
  <si>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</si>
  <si>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</si>
  <si>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</si>
  <si>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</si>
  <si>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</si>
  <si>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</si>
  <si>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</si>
  <si>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</si>
  <si>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</si>
  <si>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</si>
  <si>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</si>
  <si>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</si>
  <si>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</si>
  <si>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</si>
  <si>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</si>
  <si>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</si>
  <si>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</si>
  <si>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</si>
  <si>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</si>
  <si>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</si>
  <si>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</si>
  <si>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</si>
  <si>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</si>
  <si>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</si>
  <si>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</si>
  <si>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</si>
  <si>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</si>
  <si>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</si>
  <si>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</si>
  <si>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</si>
  <si>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</si>
  <si>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</si>
  <si>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</si>
  <si>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</si>
  <si>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</si>
  <si>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</si>
  <si>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</si>
  <si>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</si>
  <si>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</si>
  <si>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</si>
  <si>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</si>
  <si>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</si>
  <si>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</si>
  <si>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</si>
  <si>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</si>
  <si>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</si>
  <si>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</si>
  <si>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</si>
  <si>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</si>
  <si>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</si>
  <si>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</si>
  <si>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</si>
  <si>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</si>
  <si>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</si>
  <si>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</si>
  <si>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</si>
  <si>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</si>
  <si>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</si>
  <si>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</si>
  <si>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</si>
  <si>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</si>
  <si>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</si>
  <si>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</si>
  <si>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</si>
  <si>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</si>
  <si>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</si>
  <si>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</si>
  <si>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</si>
  <si>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</si>
  <si>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</si>
  <si>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</si>
  <si>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</si>
  <si>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</si>
  <si>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</si>
  <si>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</si>
  <si>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</si>
  <si>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</si>
  <si>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</si>
  <si>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</si>
  <si>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</si>
  <si>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</si>
  <si>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</si>
  <si>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</si>
  <si>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</si>
  <si>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</si>
  <si>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</si>
  <si>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</si>
  <si>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</si>
  <si>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</si>
  <si>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</si>
  <si>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</si>
  <si>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</si>
  <si>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</si>
  <si>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</si>
  <si>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</si>
  <si>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</si>
  <si>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</si>
  <si>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</si>
  <si>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</si>
  <si>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</si>
  <si>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</si>
  <si>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</si>
  <si>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</si>
  <si>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</si>
  <si>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</si>
  <si>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</si>
  <si>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</si>
  <si>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</si>
  <si>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</si>
  <si>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</si>
  <si>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</si>
  <si>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</si>
  <si>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</si>
  <si>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</si>
  <si>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</si>
  <si>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</si>
  <si>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</si>
  <si>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</si>
  <si>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</si>
  <si>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</si>
  <si>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</si>
  <si>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</si>
  <si>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</si>
  <si>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</si>
  <si>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</si>
  <si>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</si>
  <si>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</si>
  <si>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</si>
  <si>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</si>
  <si>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</si>
  <si>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</si>
  <si>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</si>
  <si>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</si>
  <si>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</si>
  <si>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</si>
  <si>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</si>
  <si>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</si>
  <si>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</si>
  <si>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</si>
  <si>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</si>
  <si>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</si>
  <si>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</si>
  <si>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</si>
  <si>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</si>
  <si>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</si>
  <si>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</si>
  <si>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</si>
  <si>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</si>
  <si>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</si>
  <si>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</si>
  <si>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</si>
  <si>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</si>
  <si>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</si>
  <si>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</si>
  <si>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</si>
  <si>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</si>
  <si>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</si>
  <si>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</si>
  <si>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</si>
  <si>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</si>
  <si>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</si>
  <si>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</si>
  <si>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</si>
  <si>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</si>
  <si>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</si>
  <si>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</si>
  <si>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</si>
  <si>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</si>
  <si>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</si>
  <si>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</si>
  <si>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</si>
  <si>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</si>
  <si>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</si>
  <si>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</si>
  <si>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</si>
  <si>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</si>
  <si>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</si>
  <si>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</si>
  <si>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</si>
  <si>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</si>
  <si>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</si>
  <si>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</si>
  <si>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</si>
  <si>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</si>
  <si>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</si>
  <si>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</si>
  <si>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</si>
  <si>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</si>
  <si>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</si>
  <si>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</si>
  <si>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</si>
  <si>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</si>
  <si>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</si>
  <si>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</si>
  <si>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</si>
  <si>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</si>
  <si>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</si>
  <si>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</si>
  <si>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</si>
  <si>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</si>
  <si>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</si>
  <si>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</si>
  <si>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</si>
  <si>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</si>
  <si>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</si>
  <si>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</si>
  <si>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</si>
  <si>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</si>
  <si>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</si>
  <si>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</si>
  <si>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</si>
  <si>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</si>
  <si>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</si>
  <si>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</si>
  <si>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</si>
  <si>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</si>
  <si>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</si>
  <si>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</si>
  <si>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</si>
  <si>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</si>
  <si>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</si>
  <si>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</si>
  <si>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</si>
  <si>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</si>
  <si>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</si>
  <si>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</si>
  <si>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</si>
  <si>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</si>
  <si>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</si>
  <si>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</si>
  <si>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</si>
  <si>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</si>
  <si>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</si>
  <si>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</si>
  <si>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</si>
  <si>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</si>
  <si>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</si>
  <si>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</si>
  <si>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</si>
  <si>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</si>
  <si>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</si>
  <si>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</si>
  <si>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</si>
  <si>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</si>
  <si>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</si>
  <si>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</si>
  <si>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</si>
  <si>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</si>
  <si>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</si>
  <si>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</si>
  <si>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</si>
  <si>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</si>
  <si>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</si>
  <si>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</si>
  <si>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</si>
  <si>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</si>
  <si>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</si>
  <si>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</si>
  <si>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</si>
  <si>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</si>
  <si>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</si>
  <si>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</si>
  <si>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</si>
  <si>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</si>
  <si>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</si>
  <si>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</si>
  <si>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</si>
  <si>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</si>
  <si>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</si>
  <si>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</si>
  <si>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</si>
  <si>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</si>
  <si>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</si>
  <si>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</si>
  <si>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</si>
  <si>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</si>
  <si>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</si>
  <si>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</si>
  <si>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</si>
  <si>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</si>
  <si>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</si>
  <si>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</si>
  <si>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</si>
  <si>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</si>
  <si>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</si>
  <si>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</si>
  <si>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</si>
  <si>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</si>
  <si>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</si>
  <si>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</si>
  <si>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</si>
  <si>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</si>
  <si>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</si>
  <si>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</si>
  <si>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</si>
  <si>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</si>
  <si>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</si>
  <si>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</si>
  <si>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</si>
  <si>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</si>
  <si>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</si>
  <si>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</si>
  <si>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</si>
  <si>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</si>
  <si>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</si>
  <si>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</si>
  <si>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</si>
  <si>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</si>
  <si>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</si>
  <si>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</si>
  <si>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</si>
  <si>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</si>
  <si>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</si>
  <si>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</si>
  <si>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</si>
  <si>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</si>
  <si>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</si>
  <si>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</si>
  <si>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</si>
  <si>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</si>
  <si>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</si>
  <si>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</si>
  <si>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</si>
  <si>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</si>
  <si>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</si>
  <si>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</si>
  <si>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</si>
  <si>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</si>
  <si>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</si>
  <si>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</si>
  <si>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</si>
  <si>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</si>
  <si>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</si>
  <si>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</si>
  <si>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</si>
  <si>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</si>
  <si>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</si>
  <si>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</si>
  <si>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</si>
  <si>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</si>
  <si>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</si>
  <si>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</si>
  <si>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</si>
  <si>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</si>
  <si>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</si>
  <si>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</si>
  <si>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</si>
  <si>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</si>
  <si>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</si>
  <si>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</si>
  <si>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</si>
  <si>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</si>
  <si>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</si>
  <si>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</si>
  <si>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</si>
  <si>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</si>
  <si>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</si>
  <si>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</si>
  <si>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</si>
  <si>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</si>
  <si>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</si>
  <si>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</si>
  <si>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</si>
  <si>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</si>
  <si>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</si>
  <si>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</si>
  <si>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</si>
  <si>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</si>
  <si>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</si>
  <si>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</si>
  <si>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</si>
  <si>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</si>
  <si>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</si>
  <si>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</si>
  <si>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</si>
  <si>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</si>
  <si>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</si>
  <si>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</si>
  <si>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</si>
  <si>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</si>
  <si>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</si>
  <si>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</si>
  <si>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</si>
  <si>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</si>
  <si>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</si>
  <si>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</si>
  <si>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</si>
  <si>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</si>
  <si>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</si>
  <si>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</si>
  <si>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</si>
  <si>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</si>
  <si>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</si>
  <si>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</si>
  <si>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</si>
  <si>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</si>
  <si>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</si>
  <si>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</si>
  <si>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</si>
  <si>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</si>
  <si>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</si>
  <si>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</si>
  <si>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</si>
  <si>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</si>
  <si>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</si>
  <si>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</si>
  <si>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</si>
  <si>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</si>
  <si>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</si>
  <si>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</si>
  <si>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</si>
  <si>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</si>
  <si>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</si>
  <si>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</si>
  <si>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</si>
  <si>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</si>
  <si>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</si>
  <si>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</si>
  <si>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</si>
  <si>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</si>
  <si>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</si>
  <si>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</si>
  <si>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</si>
  <si>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</si>
  <si>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</si>
  <si>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</si>
  <si>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</si>
  <si>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</si>
  <si>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</si>
  <si>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</si>
  <si>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</si>
  <si>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</si>
  <si>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</si>
  <si>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</si>
  <si>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</si>
  <si>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</si>
  <si>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</si>
  <si>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</si>
  <si>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</si>
  <si>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</si>
  <si>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</si>
  <si>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</si>
  <si>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</si>
  <si>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</si>
  <si>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</si>
  <si>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</si>
  <si>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</si>
  <si>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</si>
  <si>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</si>
  <si>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</si>
  <si>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</si>
  <si>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</si>
  <si>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</si>
  <si>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</si>
  <si>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</si>
  <si>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</si>
  <si>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</si>
  <si>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</si>
  <si>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</si>
  <si>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</si>
  <si>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</si>
  <si>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</si>
  <si>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</si>
  <si>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</si>
  <si>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</si>
  <si>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</si>
  <si>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</si>
  <si>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</si>
  <si>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</si>
  <si>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</si>
  <si>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</si>
  <si>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</si>
  <si>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</si>
  <si>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</si>
  <si>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</si>
  <si>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</si>
  <si>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</si>
  <si>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</si>
  <si>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</si>
  <si>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</si>
  <si>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</si>
  <si>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</si>
  <si>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</si>
  <si>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</si>
  <si>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</si>
  <si>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</si>
  <si>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</si>
  <si>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</si>
  <si>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</si>
  <si>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</si>
  <si>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</si>
  <si>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</si>
  <si>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</si>
  <si>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</si>
  <si>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</si>
  <si>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</si>
  <si>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</si>
  <si>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</si>
  <si>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</si>
  <si>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</si>
  <si>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</si>
  <si>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</si>
  <si>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</si>
  <si>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</si>
  <si>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</si>
  <si>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</si>
  <si>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</si>
  <si>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</si>
  <si>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</si>
  <si>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</si>
  <si>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</si>
  <si>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</si>
  <si>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</si>
  <si>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</si>
  <si>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</si>
  <si>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</si>
  <si>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</si>
  <si>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</si>
  <si>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</si>
  <si>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</si>
  <si>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</si>
  <si>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</si>
  <si>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</si>
  <si>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</si>
  <si>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</si>
  <si>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</si>
  <si>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</si>
  <si>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</si>
  <si>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</si>
  <si>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</si>
  <si>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</si>
  <si>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</si>
  <si>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</si>
  <si>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</si>
  <si>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</si>
  <si>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</si>
  <si>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</si>
  <si>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</si>
  <si>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</si>
  <si>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</si>
  <si>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</si>
  <si>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</si>
  <si>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</si>
  <si>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</si>
  <si>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</si>
  <si>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</si>
  <si>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</si>
  <si>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</si>
  <si>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</si>
  <si>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</si>
  <si>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</si>
  <si>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</si>
  <si>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</si>
  <si>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</si>
  <si>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</si>
  <si>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</si>
  <si>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</si>
  <si>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</si>
  <si>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</si>
  <si>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</si>
  <si>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</si>
  <si>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</si>
  <si>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</si>
  <si>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</si>
  <si>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</si>
  <si>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</si>
  <si>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</si>
  <si>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</si>
  <si>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</si>
  <si>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</si>
  <si>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</si>
  <si>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</si>
  <si>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</si>
  <si>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</si>
  <si>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</si>
  <si>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</si>
  <si>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</si>
  <si>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</si>
  <si>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</si>
  <si>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</si>
  <si>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</si>
  <si>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</si>
  <si>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</si>
  <si>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</si>
  <si>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</si>
  <si>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</si>
  <si>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</si>
  <si>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</si>
  <si>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</si>
  <si>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</si>
  <si>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</si>
  <si>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</si>
  <si>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</si>
  <si>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</si>
  <si>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</si>
  <si>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</si>
  <si>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</si>
  <si>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</si>
  <si>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</si>
  <si>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</si>
  <si>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</si>
  <si>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</si>
  <si>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</si>
  <si>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</si>
  <si>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</si>
  <si>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</si>
  <si>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</si>
  <si>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</si>
  <si>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</si>
  <si>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</si>
  <si>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</si>
  <si>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</si>
  <si>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</si>
  <si>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</si>
  <si>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</si>
  <si>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</si>
  <si>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</si>
  <si>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</si>
  <si>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</si>
  <si>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</si>
  <si>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</si>
  <si>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</si>
  <si>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</si>
  <si>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</si>
  <si>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</si>
  <si>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</si>
  <si>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</si>
  <si>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</si>
  <si>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</si>
  <si>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</si>
  <si>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</si>
  <si>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</si>
  <si>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</si>
  <si>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</si>
  <si>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</si>
  <si>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</si>
  <si>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</si>
  <si>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</si>
  <si>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</si>
  <si>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</si>
  <si>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</si>
  <si>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</si>
  <si>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</si>
  <si>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</si>
  <si>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</si>
  <si>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</si>
  <si>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</si>
  <si>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</si>
  <si>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</si>
  <si>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</si>
  <si>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</si>
  <si>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</si>
  <si>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</si>
  <si>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</si>
  <si>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</si>
  <si>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</si>
  <si>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</si>
  <si>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</si>
  <si>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</si>
  <si>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</si>
  <si>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</si>
  <si>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</si>
  <si>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</si>
  <si>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</si>
  <si>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</si>
  <si>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</si>
  <si>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</si>
  <si>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</si>
  <si>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</si>
  <si>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</si>
  <si>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</si>
  <si>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</si>
  <si>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</si>
  <si>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</si>
  <si>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</si>
  <si>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</si>
  <si>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</si>
  <si>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</si>
  <si>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</si>
  <si>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</si>
  <si>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</si>
  <si>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</si>
  <si>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</si>
  <si>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</si>
  <si>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</si>
  <si>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</si>
  <si>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</si>
  <si>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</si>
  <si>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</si>
  <si>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</si>
  <si>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</si>
  <si>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</si>
  <si>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</si>
  <si>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</si>
  <si>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</si>
  <si>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</si>
  <si>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</si>
  <si>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</si>
  <si>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</si>
  <si>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</si>
  <si>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</si>
  <si>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</si>
  <si>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</si>
  <si>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</si>
  <si>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</si>
  <si>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</si>
  <si>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</si>
  <si>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</si>
  <si>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</si>
  <si>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</si>
  <si>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</si>
  <si>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</si>
  <si>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</si>
  <si>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</si>
  <si>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</si>
  <si>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</si>
  <si>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</si>
  <si>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</si>
  <si>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</si>
  <si>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</si>
  <si>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</si>
  <si>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</si>
  <si>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</si>
  <si>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</si>
  <si>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</si>
  <si>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</si>
  <si>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</si>
  <si>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</si>
  <si>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</si>
  <si>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</si>
  <si>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</si>
  <si>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</si>
  <si>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</si>
  <si>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</si>
  <si>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</si>
  <si>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</si>
  <si>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</si>
  <si>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</si>
  <si>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</si>
  <si>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</si>
  <si>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</si>
  <si>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</si>
  <si>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</si>
  <si>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</si>
  <si>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</si>
  <si>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</si>
  <si>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</si>
  <si>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</si>
  <si>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</si>
  <si>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</si>
  <si>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</si>
  <si>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</si>
  <si>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</si>
  <si>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</si>
  <si>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</si>
  <si>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</si>
  <si>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</si>
  <si>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</si>
  <si>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</si>
  <si>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</si>
  <si>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</si>
  <si>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</si>
  <si>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</si>
  <si>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</si>
  <si>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</si>
  <si>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</si>
  <si>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</si>
  <si>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</si>
  <si>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</si>
  <si>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</si>
  <si>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</si>
  <si>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</si>
  <si>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</si>
  <si>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</si>
  <si>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</si>
  <si>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</si>
  <si>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</si>
  <si>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</si>
  <si>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</si>
  <si>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</si>
  <si>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</si>
  <si>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</si>
  <si>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</si>
  <si>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</si>
  <si>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</si>
  <si>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</si>
  <si>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</si>
  <si>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</si>
  <si>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</si>
  <si>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</si>
  <si>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</si>
  <si>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</si>
  <si>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</si>
  <si>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</si>
  <si>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</si>
  <si>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</si>
  <si>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</si>
  <si>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</si>
  <si>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</si>
  <si>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</si>
  <si>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</si>
  <si>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</si>
  <si>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</si>
  <si>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</si>
  <si>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</si>
  <si>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</si>
  <si>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</si>
  <si>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</si>
  <si>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</si>
  <si>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</si>
  <si>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</si>
  <si>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</si>
  <si>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</si>
  <si>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</si>
  <si>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</si>
  <si>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</si>
  <si>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</si>
  <si>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</si>
  <si>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</si>
  <si>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</si>
  <si>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</si>
  <si>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</si>
  <si>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</si>
  <si>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</si>
  <si>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</si>
  <si>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</si>
  <si>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</si>
  <si>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</si>
  <si>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</si>
  <si>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</si>
  <si>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</si>
  <si>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</si>
  <si>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</si>
  <si>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</si>
  <si>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</si>
  <si>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</si>
  <si>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</si>
  <si>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</si>
  <si>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</si>
  <si>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</si>
  <si>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</si>
  <si>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</si>
  <si>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</si>
  <si>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</si>
  <si>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</si>
  <si>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</si>
  <si>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</si>
  <si>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</si>
  <si>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</si>
  <si>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</si>
  <si>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</si>
  <si>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</si>
  <si>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</si>
  <si>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</si>
  <si>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</si>
  <si>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</si>
  <si>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</si>
  <si>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</si>
  <si>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</si>
  <si>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</si>
  <si>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</si>
  <si>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</si>
  <si>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</si>
  <si>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</si>
  <si>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</si>
  <si>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</si>
  <si>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</si>
  <si>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</si>
  <si>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</si>
  <si>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</si>
  <si>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</si>
  <si>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</si>
  <si>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</si>
  <si>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</si>
  <si>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</si>
  <si>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</si>
  <si>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</si>
  <si>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</si>
  <si>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</si>
  <si>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</si>
  <si>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</si>
  <si>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</si>
  <si>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</si>
  <si>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</si>
  <si>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</si>
  <si>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</si>
  <si>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</si>
  <si>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</si>
  <si>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</si>
  <si>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</si>
  <si>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</si>
  <si>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</si>
  <si>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</si>
  <si>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</si>
  <si>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</si>
  <si>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</si>
  <si>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</si>
  <si>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</si>
  <si>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</si>
  <si>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</si>
  <si>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</si>
  <si>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</si>
  <si>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</si>
  <si>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</si>
  <si>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</si>
  <si>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</si>
  <si>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</si>
  <si>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</si>
  <si>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</si>
  <si>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</si>
  <si>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</si>
  <si>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</si>
  <si>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</si>
  <si>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</si>
  <si>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</si>
  <si>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</si>
  <si>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</si>
  <si>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</si>
  <si>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</si>
  <si>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</si>
  <si>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</si>
  <si>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</si>
  <si>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</si>
  <si>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</si>
  <si>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</si>
  <si>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</si>
  <si>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</si>
  <si>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</si>
  <si>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</si>
  <si>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</si>
  <si>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</si>
  <si>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</si>
  <si>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</si>
  <si>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</si>
  <si>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</si>
  <si>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</si>
  <si>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</si>
  <si>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</si>
  <si>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</si>
  <si>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</si>
  <si>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</si>
  <si>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</si>
  <si>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</si>
  <si>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</si>
  <si>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</si>
  <si>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</si>
  <si>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</si>
  <si>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</si>
  <si>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</si>
  <si>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</si>
  <si>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</si>
  <si>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</si>
  <si>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</si>
  <si>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</si>
  <si>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</si>
  <si>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</si>
  <si>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</si>
  <si>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</si>
  <si>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</si>
  <si>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</si>
  <si>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</si>
  <si>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</si>
  <si>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</si>
  <si>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</si>
  <si>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</si>
  <si>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</si>
  <si>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</si>
  <si>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</si>
  <si>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</si>
  <si>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</si>
  <si>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</si>
  <si>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</si>
  <si>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</si>
  <si>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</si>
  <si>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</si>
  <si>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</si>
  <si>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</si>
  <si>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</si>
  <si>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</si>
  <si>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</si>
  <si>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</si>
  <si>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</si>
  <si>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</si>
  <si>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</si>
  <si>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</si>
  <si>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</si>
  <si>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</si>
  <si>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</si>
  <si>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</si>
  <si>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</si>
  <si>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</si>
  <si>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</si>
  <si>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</si>
  <si>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</si>
  <si>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</si>
  <si>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</si>
  <si>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</si>
  <si>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</si>
  <si>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</si>
  <si>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</si>
  <si>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</si>
  <si>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</si>
  <si>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</si>
  <si>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</si>
  <si>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</si>
  <si>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</si>
  <si>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</si>
  <si>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</si>
  <si>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</si>
  <si>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</si>
  <si>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</si>
  <si>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</si>
  <si>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</si>
  <si>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</si>
  <si>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</si>
  <si>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</si>
  <si>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</si>
  <si>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</si>
  <si>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</si>
  <si>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</si>
  <si>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</si>
  <si>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</si>
  <si>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</si>
  <si>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</si>
  <si>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</si>
  <si>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</si>
  <si>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</si>
  <si>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</si>
  <si>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</si>
  <si>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</si>
  <si>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</si>
  <si>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</si>
  <si>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</si>
  <si>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</si>
  <si>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</si>
  <si>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</si>
  <si>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</si>
  <si>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</si>
  <si>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</si>
  <si>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</si>
  <si>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</si>
  <si>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</si>
  <si>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</si>
  <si>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</si>
  <si>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</si>
  <si>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</si>
  <si>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</si>
  <si>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</si>
  <si>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</si>
  <si>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</si>
  <si>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</si>
  <si>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</si>
  <si>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</si>
  <si>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</si>
  <si>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</si>
  <si>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</si>
  <si>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</si>
  <si>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</si>
  <si>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</si>
  <si>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</si>
  <si>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</si>
  <si>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</si>
  <si>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</si>
  <si>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</si>
  <si>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</si>
  <si>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</si>
  <si>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</si>
  <si>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</si>
  <si>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</si>
  <si>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</si>
  <si>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</si>
  <si>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</si>
  <si>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</si>
  <si>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</si>
  <si>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</si>
  <si>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</si>
  <si>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</si>
  <si>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</si>
  <si>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</si>
  <si>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</si>
  <si>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</si>
  <si>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</si>
  <si>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</si>
  <si>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</si>
  <si>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</si>
  <si>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</si>
  <si>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</si>
  <si>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</si>
  <si>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</si>
  <si>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</si>
  <si>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</si>
  <si>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</si>
  <si>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</si>
  <si>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</si>
  <si>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</si>
  <si>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</si>
  <si>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</si>
  <si>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</si>
  <si>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</si>
  <si>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</si>
  <si>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</si>
  <si>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</si>
  <si>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</si>
  <si>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</si>
  <si>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</si>
  <si>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</si>
  <si>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</si>
  <si>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</si>
  <si>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</si>
  <si>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</si>
  <si>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</si>
  <si>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</si>
  <si>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</si>
  <si>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</si>
  <si>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</si>
  <si>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</si>
  <si>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</si>
  <si>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</si>
  <si>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</si>
  <si>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</si>
  <si>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</si>
  <si>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</si>
  <si>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</si>
  <si>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</si>
  <si>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</si>
  <si>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</si>
  <si>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</si>
  <si>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</si>
  <si>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</si>
  <si>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</si>
  <si>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</si>
  <si>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</si>
  <si>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</si>
  <si>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</si>
  <si>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</si>
  <si>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</si>
  <si>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</si>
  <si>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</si>
  <si>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</si>
  <si>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</si>
  <si>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</si>
  <si>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</si>
  <si>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</si>
  <si>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</si>
  <si>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</si>
  <si>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</si>
  <si>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</si>
  <si>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</si>
  <si>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</si>
  <si>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</si>
  <si>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</si>
  <si>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</si>
  <si>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</si>
  <si>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</si>
  <si>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</si>
  <si>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</si>
  <si>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</si>
  <si>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</si>
  <si>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</si>
  <si>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</si>
  <si>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</si>
  <si>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</si>
  <si>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</si>
  <si>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</si>
  <si>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</si>
  <si>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</si>
  <si>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</si>
  <si>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</si>
  <si>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</si>
  <si>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</si>
  <si>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</si>
  <si>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</si>
  <si>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</si>
  <si>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</si>
  <si>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</si>
  <si>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</si>
  <si>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</si>
  <si>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</si>
  <si>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</si>
  <si>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</si>
  <si>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</si>
  <si>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</si>
  <si>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</si>
  <si>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</si>
  <si>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</si>
  <si>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</si>
  <si>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</si>
  <si>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</si>
  <si>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</si>
  <si>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</si>
  <si>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</si>
  <si>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</si>
  <si>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</si>
  <si>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</si>
  <si>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</si>
  <si>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</si>
  <si>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</si>
  <si>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</si>
  <si>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</si>
  <si>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</si>
  <si>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</si>
  <si>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</si>
  <si>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</si>
  <si>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</si>
  <si>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</si>
  <si>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</si>
  <si>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</si>
  <si>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</si>
  <si>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</si>
  <si>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</si>
  <si>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</si>
  <si>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</si>
  <si>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</si>
  <si>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</si>
  <si>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</si>
  <si>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</si>
  <si>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</si>
  <si>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</si>
  <si>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</si>
  <si>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</si>
  <si>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</si>
  <si>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</si>
  <si>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</si>
  <si>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</si>
  <si>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</si>
  <si>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</si>
  <si>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</si>
  <si>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</si>
  <si>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</si>
  <si>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</si>
  <si>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</si>
  <si>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</si>
  <si>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</si>
  <si>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</si>
  <si>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</si>
  <si>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</si>
  <si>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</si>
  <si>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</si>
  <si>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</si>
  <si>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</si>
  <si>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</si>
  <si>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</si>
  <si>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</si>
  <si>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</si>
  <si>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</si>
  <si>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</si>
  <si>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</si>
  <si>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</si>
  <si>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</si>
  <si>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</si>
  <si>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</si>
  <si>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</si>
  <si>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</si>
  <si>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</si>
  <si>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</si>
  <si>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</si>
  <si>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</si>
  <si>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</si>
  <si>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</si>
  <si>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</si>
  <si>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</si>
  <si>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</si>
  <si>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</si>
  <si>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</si>
  <si>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</si>
  <si>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</si>
  <si>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</si>
  <si>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</si>
  <si>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</si>
  <si>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</si>
  <si>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</si>
  <si>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</si>
  <si>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</si>
  <si>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</si>
  <si>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</si>
  <si>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</si>
  <si>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</si>
  <si>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</si>
  <si>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</si>
  <si>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</si>
  <si>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</si>
  <si>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</si>
  <si>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</si>
  <si>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</si>
  <si>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</si>
  <si>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</si>
  <si>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</si>
  <si>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</si>
  <si>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</si>
  <si>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</si>
  <si>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</si>
  <si>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</si>
  <si>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</si>
  <si>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</si>
  <si>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</si>
  <si>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</si>
  <si>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</si>
  <si>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</si>
  <si>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</si>
  <si>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</si>
  <si>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</si>
  <si>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</si>
  <si>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</si>
  <si>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</si>
  <si>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</si>
  <si>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</si>
  <si>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</si>
  <si>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</si>
  <si>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</si>
  <si>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</si>
  <si>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</si>
  <si>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</si>
  <si>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</si>
  <si>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</si>
  <si>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</si>
  <si>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</si>
  <si>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</si>
  <si>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</si>
  <si>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</si>
  <si>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</si>
  <si>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</si>
  <si>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</si>
  <si>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</si>
  <si>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</si>
  <si>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</si>
  <si>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</si>
  <si>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</si>
  <si>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</si>
  <si>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</si>
  <si>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</si>
  <si>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</si>
  <si>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</si>
  <si>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</si>
  <si>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</si>
  <si>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</si>
  <si>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</si>
  <si>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</si>
  <si>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</si>
  <si>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</si>
  <si>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</si>
  <si>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</si>
  <si>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</si>
  <si>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</si>
  <si>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</si>
  <si>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</si>
  <si>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</si>
  <si>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</si>
  <si>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</si>
  <si>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</si>
  <si>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</si>
  <si>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</si>
  <si>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</si>
  <si>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</si>
  <si>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</si>
  <si>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</si>
  <si>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</si>
  <si>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</si>
  <si>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</si>
  <si>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</si>
  <si>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</si>
  <si>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</si>
  <si>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</si>
  <si>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</si>
  <si>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</si>
  <si>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</si>
  <si>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</si>
  <si>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</si>
  <si>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</si>
  <si>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</si>
  <si>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</si>
  <si>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</si>
  <si>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</si>
  <si>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</si>
  <si>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</si>
  <si>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</si>
  <si>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</si>
  <si>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</si>
  <si>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</si>
  <si>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</si>
  <si>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</si>
  <si>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</si>
  <si>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</si>
  <si>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</si>
  <si>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</si>
  <si>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</si>
  <si>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</si>
  <si>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</si>
  <si>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</si>
  <si>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</si>
  <si>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</si>
  <si>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</si>
  <si>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</si>
  <si>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</si>
  <si>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</si>
  <si>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</si>
  <si>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</si>
  <si>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</si>
  <si>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</si>
  <si>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</si>
  <si>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</si>
  <si>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</si>
  <si>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</si>
  <si>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</si>
  <si>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</si>
  <si>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</si>
  <si>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</si>
  <si>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</si>
  <si>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</si>
  <si>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</si>
  <si>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</si>
  <si>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</si>
  <si>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</si>
  <si>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</si>
  <si>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</si>
  <si>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</si>
  <si>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</si>
  <si>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</si>
  <si>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</si>
  <si>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</si>
  <si>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</si>
  <si>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</si>
  <si>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</si>
  <si>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</si>
  <si>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</si>
  <si>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</si>
  <si>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</si>
  <si>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</si>
  <si>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</si>
  <si>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</si>
  <si>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</si>
  <si>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</si>
  <si>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</si>
  <si>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</si>
  <si>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</si>
  <si>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</si>
  <si>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</si>
  <si>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</si>
  <si>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</si>
  <si>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</si>
  <si>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</si>
  <si>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</si>
  <si>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</si>
  <si>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</si>
  <si>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</si>
  <si>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</si>
  <si>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</si>
  <si>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</si>
  <si>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</si>
  <si>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</si>
  <si>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</si>
  <si>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</si>
  <si>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</si>
  <si>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</si>
  <si>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</si>
  <si>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</si>
  <si>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</si>
  <si>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</si>
  <si>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</si>
  <si>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</si>
  <si>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</si>
  <si>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</si>
  <si>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</si>
  <si>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</si>
  <si>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</si>
  <si>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</si>
  <si>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</si>
  <si>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</si>
  <si>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</si>
  <si>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</si>
  <si>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</si>
  <si>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</si>
  <si>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</si>
  <si>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</si>
  <si>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</si>
  <si>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</si>
  <si>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</si>
  <si>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</si>
  <si>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</si>
  <si>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</si>
  <si>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</si>
  <si>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</si>
  <si>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</si>
  <si>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</si>
  <si>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</si>
  <si>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</si>
  <si>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</si>
  <si>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</si>
  <si>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</si>
  <si>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</si>
  <si>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</si>
  <si>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</si>
  <si>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</si>
  <si>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</si>
  <si>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</si>
  <si>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</si>
  <si>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</si>
  <si>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</si>
  <si>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</si>
  <si>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</si>
  <si>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</si>
  <si>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</si>
  <si>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</si>
  <si>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</si>
  <si>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</si>
  <si>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</si>
  <si>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</si>
  <si>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</si>
  <si>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</si>
  <si>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</si>
  <si>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</si>
  <si>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</si>
  <si>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</si>
  <si>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</si>
  <si>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</si>
  <si>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</si>
  <si>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</si>
  <si>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</si>
  <si>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</si>
  <si>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</si>
  <si>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</si>
  <si>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</si>
  <si>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</si>
  <si>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</si>
  <si>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</si>
  <si>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</si>
  <si>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</si>
  <si>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</si>
  <si>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</si>
  <si>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</si>
  <si>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</si>
  <si>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</si>
  <si>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</si>
  <si>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</si>
  <si>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</si>
  <si>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</si>
  <si>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</si>
  <si>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</si>
  <si>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</si>
  <si>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</si>
  <si>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</si>
  <si>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</si>
  <si>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</si>
  <si>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</si>
  <si>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</si>
  <si>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</si>
  <si>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</si>
  <si>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</si>
  <si>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</si>
  <si>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</si>
  <si>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</si>
  <si>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</si>
  <si>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</si>
  <si>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</si>
  <si>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</si>
  <si>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</si>
  <si>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</si>
  <si>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</si>
  <si>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</si>
  <si>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</si>
  <si>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</si>
  <si>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</si>
  <si>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</si>
  <si>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</si>
  <si>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</si>
  <si>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</si>
  <si>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</si>
  <si>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</si>
  <si>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</si>
  <si>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</si>
  <si>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</si>
  <si>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</si>
  <si>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</si>
  <si>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</si>
  <si>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</si>
  <si>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</si>
  <si>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</si>
  <si>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</si>
  <si>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</si>
  <si>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</si>
  <si>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</si>
  <si>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</si>
  <si>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</si>
  <si>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</si>
  <si>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</si>
  <si>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</si>
  <si>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</si>
  <si>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</si>
  <si>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</si>
  <si>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</si>
  <si>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</si>
  <si>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</si>
  <si>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</si>
  <si>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</si>
  <si>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</si>
  <si>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</si>
  <si>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</si>
  <si>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</si>
  <si>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</si>
  <si>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</si>
  <si>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</si>
  <si>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</si>
  <si>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</si>
  <si>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</si>
  <si>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</si>
  <si>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</si>
  <si>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</si>
  <si>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</si>
  <si>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</si>
  <si>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</si>
  <si>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</si>
  <si>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</si>
  <si>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</si>
  <si>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</si>
  <si>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</si>
  <si>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</si>
  <si>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</si>
  <si>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</si>
  <si>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</si>
  <si>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</si>
  <si>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</si>
  <si>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</si>
  <si>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</si>
  <si>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</si>
  <si>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</si>
  <si>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</si>
  <si>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</si>
  <si>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</si>
  <si>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</si>
  <si>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</si>
  <si>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</si>
  <si>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</si>
  <si>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</si>
  <si>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</si>
  <si>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</si>
  <si>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</si>
  <si>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</si>
  <si>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</si>
  <si>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</si>
  <si>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</si>
  <si>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</si>
  <si>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</si>
  <si>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</si>
  <si>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</si>
  <si>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</si>
  <si>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</si>
  <si>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</si>
  <si>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</si>
  <si>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</si>
  <si>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</si>
  <si>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</si>
  <si>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</si>
  <si>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</si>
  <si>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</si>
  <si>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</si>
  <si>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</si>
  <si>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</si>
  <si>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</si>
  <si>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</si>
  <si>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</si>
  <si>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</si>
  <si>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</si>
  <si>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</si>
  <si>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</si>
  <si>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</si>
  <si>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</si>
  <si>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</si>
  <si>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</si>
  <si>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</si>
  <si>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</si>
  <si>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</si>
  <si>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</si>
  <si>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</si>
  <si>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</si>
  <si>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</si>
  <si>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</si>
  <si>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</si>
  <si>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</si>
  <si>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</si>
  <si>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</si>
  <si>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</si>
  <si>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</si>
  <si>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</si>
  <si>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</si>
  <si>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</si>
  <si>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</si>
  <si>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</si>
  <si>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</si>
  <si>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</si>
  <si>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</si>
  <si>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</si>
  <si>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</si>
  <si>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</si>
  <si>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</si>
  <si>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</si>
  <si>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</si>
  <si>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</si>
  <si>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</si>
  <si>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</si>
  <si>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</si>
  <si>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</si>
  <si>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</si>
  <si>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</si>
  <si>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</si>
  <si>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</si>
  <si>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</si>
  <si>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</si>
  <si>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</si>
  <si>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</si>
  <si>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</si>
  <si>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</si>
  <si>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</si>
  <si>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</si>
  <si>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</si>
  <si>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</si>
  <si>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</si>
  <si>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</si>
  <si>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</si>
  <si>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</si>
  <si>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</si>
  <si>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</si>
  <si>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</si>
  <si>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</si>
  <si>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</si>
  <si>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</si>
  <si>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</si>
  <si>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</si>
  <si>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</si>
  <si>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</si>
  <si>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</si>
  <si>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</si>
  <si>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</si>
  <si>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</si>
  <si>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</si>
  <si>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</si>
  <si>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</si>
  <si>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</si>
  <si>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</si>
  <si>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</si>
  <si>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</si>
  <si>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</si>
  <si>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</si>
  <si>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</si>
  <si>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</si>
  <si>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</si>
  <si>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</si>
  <si>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</si>
  <si>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</si>
  <si>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</si>
  <si>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</si>
  <si>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</si>
  <si>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</si>
  <si>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</si>
  <si>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</si>
  <si>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</si>
  <si>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</si>
  <si>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</si>
  <si>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</si>
  <si>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</si>
  <si>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</si>
  <si>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</si>
  <si>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</si>
  <si>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</si>
  <si>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</si>
  <si>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</si>
  <si>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</si>
  <si>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</si>
  <si>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</si>
  <si>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</si>
  <si>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</si>
  <si>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</si>
  <si>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</si>
  <si>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</si>
  <si>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</si>
  <si>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</si>
  <si>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</si>
  <si>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</si>
  <si>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</si>
  <si>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</si>
  <si>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</si>
  <si>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</si>
  <si>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</si>
  <si>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</si>
  <si>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</si>
  <si>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</si>
  <si>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</si>
  <si>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</si>
  <si>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</si>
  <si>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</si>
  <si>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</si>
  <si>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</si>
  <si>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</si>
  <si>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</si>
  <si>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</si>
  <si>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</si>
  <si>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</si>
  <si>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</si>
  <si>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</si>
  <si>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</si>
  <si>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</si>
  <si>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</si>
  <si>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</si>
  <si>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</si>
  <si>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</si>
  <si>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</si>
  <si>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</si>
  <si>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</si>
  <si>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</si>
  <si>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</si>
  <si>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</si>
  <si>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</si>
  <si>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</si>
  <si>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</si>
  <si>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</si>
  <si>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</si>
  <si>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</si>
  <si>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</si>
  <si>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</si>
  <si>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</si>
  <si>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</si>
  <si>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</si>
  <si>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</si>
  <si>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</si>
  <si>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</si>
  <si>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</si>
  <si>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</si>
  <si>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</si>
  <si>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</si>
  <si>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</si>
  <si>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</si>
  <si>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</si>
  <si>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</si>
  <si>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</si>
  <si>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</si>
  <si>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</si>
  <si>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</si>
  <si>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</si>
  <si>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</si>
  <si>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</si>
  <si>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</si>
  <si>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</si>
  <si>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</si>
  <si>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</si>
  <si>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</si>
  <si>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</si>
  <si>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</si>
  <si>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</si>
  <si>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</si>
  <si>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</si>
  <si>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</si>
  <si>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</si>
  <si>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</si>
  <si>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</si>
  <si>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</si>
  <si>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</si>
  <si>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</si>
  <si>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</si>
  <si>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</si>
  <si>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</si>
  <si>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</si>
  <si>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</si>
  <si>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</si>
  <si>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</si>
  <si>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</si>
  <si>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</si>
  <si>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</si>
  <si>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</si>
  <si>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</si>
  <si>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</si>
  <si>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</si>
  <si>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</si>
  <si>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</si>
  <si>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</si>
  <si>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</si>
  <si>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</si>
  <si>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</si>
  <si>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</si>
  <si>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</si>
  <si>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</si>
  <si>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</si>
  <si>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</si>
  <si>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</si>
  <si>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</si>
  <si>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</si>
  <si>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</si>
  <si>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</si>
  <si>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</si>
  <si>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</si>
  <si>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</si>
  <si>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</si>
  <si>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</si>
  <si>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</si>
  <si>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</si>
  <si>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</si>
  <si>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</si>
  <si>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</si>
  <si>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</si>
  <si>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</si>
  <si>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</si>
  <si>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</si>
  <si>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</si>
  <si>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</si>
  <si>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</si>
  <si>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</si>
  <si>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</si>
  <si>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</si>
  <si>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</si>
  <si>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</si>
  <si>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</si>
  <si>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</si>
  <si>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</si>
  <si>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</si>
  <si>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</si>
  <si>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</si>
  <si>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</si>
  <si>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</si>
  <si>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</si>
  <si>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</si>
  <si>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</si>
  <si>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</si>
  <si>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</si>
  <si>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</si>
  <si>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</si>
  <si>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</si>
  <si>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</si>
  <si>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</si>
  <si>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</si>
  <si>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</si>
  <si>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</si>
  <si>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</si>
  <si>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</si>
  <si>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</si>
  <si>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</si>
  <si>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</si>
  <si>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</si>
  <si>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</si>
  <si>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</si>
  <si>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</si>
  <si>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</si>
  <si>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</si>
  <si>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</si>
  <si>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</si>
  <si>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</si>
  <si>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</si>
  <si>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</si>
  <si>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</si>
  <si>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</si>
  <si>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</si>
  <si>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</si>
  <si>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</si>
  <si>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</si>
  <si>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</si>
  <si>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</si>
  <si>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</si>
  <si>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</si>
  <si>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</si>
  <si>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</si>
  <si>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</si>
  <si>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</si>
  <si>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</si>
  <si>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</si>
  <si>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</si>
  <si>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</si>
  <si>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</si>
  <si>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</si>
  <si>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</si>
  <si>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</si>
  <si>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</si>
  <si>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</si>
  <si>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</si>
  <si>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</si>
  <si>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</si>
  <si>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</si>
  <si>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</si>
  <si>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</si>
  <si>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</si>
  <si>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</si>
  <si>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</si>
  <si>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</si>
  <si>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</si>
  <si>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</si>
  <si>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</si>
  <si>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</si>
  <si>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</si>
  <si>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</si>
  <si>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</si>
  <si>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</si>
  <si>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</si>
  <si>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</si>
  <si>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</si>
  <si>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</si>
  <si>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</si>
  <si>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</si>
  <si>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</si>
  <si>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</si>
  <si>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</si>
  <si>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</si>
  <si>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</si>
  <si>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</si>
  <si>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</si>
  <si>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</si>
  <si>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</si>
  <si>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</si>
  <si>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</si>
  <si>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</si>
  <si>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</si>
  <si>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</si>
  <si>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</si>
  <si>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</si>
  <si>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</si>
  <si>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</si>
  <si>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</si>
  <si>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</si>
  <si>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</si>
  <si>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</si>
  <si>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</si>
  <si>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</si>
  <si>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</si>
  <si>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</si>
  <si>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</si>
  <si>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</si>
  <si>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</si>
  <si>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</si>
  <si>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</si>
  <si>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</si>
  <si>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</si>
  <si>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</si>
  <si>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</si>
  <si>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</si>
  <si>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</si>
  <si>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</si>
  <si>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</si>
  <si>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</si>
  <si>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</si>
  <si>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</si>
  <si>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</si>
  <si>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</si>
  <si>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</si>
  <si>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</si>
  <si>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</si>
  <si>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</si>
  <si>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</si>
  <si>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</si>
  <si>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</si>
  <si>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</si>
  <si>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</si>
  <si>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</si>
  <si>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</si>
  <si>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</si>
  <si>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</si>
  <si>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</si>
  <si>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</si>
  <si>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</si>
  <si>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</si>
  <si>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</si>
  <si>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</si>
  <si>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</si>
  <si>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</si>
  <si>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</si>
  <si>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</si>
  <si>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</si>
  <si>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</si>
  <si>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</si>
  <si>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</si>
  <si>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</si>
  <si>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</si>
  <si>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</si>
  <si>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</si>
  <si>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</si>
  <si>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</si>
  <si>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</si>
  <si>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</si>
  <si>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</si>
  <si>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</si>
  <si>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</si>
  <si>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</si>
  <si>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</si>
  <si>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</si>
  <si>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</si>
  <si>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</si>
  <si>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</si>
  <si>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</si>
  <si>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</si>
  <si>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</si>
  <si>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</si>
  <si>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</si>
  <si>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</si>
  <si>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</si>
  <si>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</si>
  <si>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</si>
  <si>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</si>
  <si>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</si>
  <si>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</si>
  <si>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</si>
  <si>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</si>
  <si>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</si>
  <si>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</si>
  <si>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</si>
  <si>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</si>
  <si>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</si>
  <si>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</si>
  <si>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</si>
  <si>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</si>
  <si>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</si>
  <si>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</si>
  <si>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</si>
  <si>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</si>
  <si>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</si>
  <si>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</si>
  <si>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</si>
  <si>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</si>
  <si>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</si>
  <si>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</si>
  <si>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</si>
  <si>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</si>
  <si>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</si>
  <si>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</si>
  <si>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</si>
  <si>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</si>
  <si>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</si>
  <si>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</si>
  <si>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</si>
  <si>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</si>
  <si>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</si>
  <si>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</si>
  <si>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</si>
  <si>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</si>
  <si>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</si>
  <si>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</si>
  <si>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</si>
  <si>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</si>
  <si>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</si>
  <si>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</si>
  <si>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</si>
  <si>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</si>
  <si>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</si>
  <si>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</si>
  <si>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</si>
  <si>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</si>
  <si>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</si>
  <si>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</si>
  <si>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</si>
  <si>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</si>
  <si>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</si>
  <si>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</si>
  <si>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</si>
  <si>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</si>
  <si>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</si>
  <si>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</si>
  <si>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</si>
  <si>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</si>
  <si>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</si>
  <si>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</si>
  <si>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</si>
  <si>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</si>
  <si>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</si>
  <si>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</si>
  <si>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</si>
  <si>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</si>
  <si>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</si>
  <si>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</si>
  <si>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</si>
  <si>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</si>
  <si>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</si>
  <si>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</si>
  <si>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</si>
  <si>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</si>
  <si>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</si>
  <si>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</si>
  <si>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</si>
  <si>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</si>
  <si>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</si>
  <si>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</si>
  <si>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</si>
  <si>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</si>
  <si>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</si>
  <si>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</si>
  <si>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</si>
  <si>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</si>
  <si>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</si>
  <si>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</si>
  <si>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</si>
  <si>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</si>
  <si>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</si>
  <si>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</si>
  <si>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</si>
  <si>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</si>
  <si>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</si>
  <si>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</si>
  <si>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</si>
  <si>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</si>
  <si>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</si>
  <si>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</si>
  <si>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</si>
  <si>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</si>
  <si>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</si>
  <si>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</si>
  <si>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</si>
  <si>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</si>
  <si>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</si>
  <si>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</si>
  <si>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</si>
  <si>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</si>
  <si>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</si>
  <si>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</si>
  <si>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</si>
  <si>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</si>
  <si>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</si>
  <si>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</si>
  <si>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</si>
  <si>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</si>
  <si>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</si>
  <si>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</si>
  <si>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</si>
  <si>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</si>
  <si>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</si>
  <si>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</si>
  <si>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</si>
  <si>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</si>
  <si>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</si>
  <si>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</si>
  <si>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</si>
  <si>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</si>
  <si>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</si>
  <si>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</si>
  <si>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</si>
  <si>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</si>
  <si>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</si>
  <si>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</si>
  <si>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</si>
  <si>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</si>
  <si>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</si>
  <si>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</si>
  <si>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</si>
  <si>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</si>
  <si>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</si>
  <si>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</si>
  <si>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</si>
  <si>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</si>
  <si>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</si>
  <si>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</si>
  <si>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</si>
  <si>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</si>
  <si>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</si>
  <si>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</si>
  <si>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</si>
  <si>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</si>
  <si>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</si>
  <si>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</si>
  <si>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</si>
  <si>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</si>
  <si>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</si>
  <si>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</si>
  <si>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</si>
  <si>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</si>
  <si>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</si>
  <si>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</si>
  <si>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</si>
  <si>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</si>
  <si>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</si>
  <si>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</si>
  <si>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</si>
  <si>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</si>
  <si>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</si>
  <si>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</si>
  <si>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</si>
  <si>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</si>
  <si>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</si>
  <si>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</si>
  <si>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</si>
  <si>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</si>
  <si>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</si>
  <si>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</si>
  <si>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</si>
  <si>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</si>
  <si>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</si>
  <si>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</si>
  <si>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</si>
  <si>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</si>
  <si>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</si>
  <si>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</si>
  <si>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</si>
  <si>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</si>
  <si>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</si>
  <si>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</si>
  <si>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</si>
  <si>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</si>
  <si>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</si>
  <si>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</si>
  <si>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</si>
  <si>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</si>
  <si>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</si>
  <si>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</si>
  <si>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</si>
  <si>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</si>
  <si>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</si>
  <si>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</si>
  <si>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</si>
  <si>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</si>
  <si>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</si>
  <si>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</si>
  <si>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</si>
  <si>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</si>
  <si>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</si>
  <si>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</si>
  <si>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</si>
  <si>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</si>
  <si>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</si>
  <si>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</si>
  <si>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</si>
  <si>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</si>
  <si>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</si>
  <si>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</si>
  <si>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</si>
  <si>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</si>
  <si>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</si>
  <si>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</si>
  <si>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</si>
  <si>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</si>
  <si>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</si>
  <si>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</si>
  <si>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</si>
  <si>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</si>
  <si>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</si>
  <si>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</si>
  <si>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</si>
  <si>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</si>
  <si>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</si>
  <si>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</si>
  <si>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</si>
  <si>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</si>
  <si>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</si>
  <si>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</si>
  <si>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</si>
  <si>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</si>
  <si>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</si>
  <si>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</si>
  <si>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</si>
  <si>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</si>
  <si>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</si>
  <si>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</si>
  <si>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</si>
  <si>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</si>
  <si>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</si>
  <si>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</si>
  <si>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</si>
  <si>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</si>
  <si>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</si>
  <si>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</si>
  <si>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</si>
  <si>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</si>
  <si>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</si>
  <si>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</si>
  <si>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</si>
  <si>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</si>
  <si>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</si>
  <si>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</si>
  <si>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</si>
  <si>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</si>
  <si>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</si>
  <si>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</si>
  <si>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</si>
  <si>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</si>
  <si>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</si>
  <si>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</si>
  <si>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</si>
  <si>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</si>
  <si>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</si>
  <si>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</si>
  <si>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</si>
  <si>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</si>
  <si>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</si>
  <si>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</si>
  <si>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</si>
  <si>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</si>
  <si>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</si>
  <si>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</si>
  <si>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</si>
  <si>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</si>
  <si>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</si>
  <si>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</si>
  <si>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</si>
  <si>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</si>
  <si>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</si>
  <si>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</si>
  <si>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</si>
  <si>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</si>
  <si>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</si>
  <si>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</si>
  <si>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</si>
  <si>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</si>
  <si>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</si>
  <si>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</si>
  <si>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</si>
  <si>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</si>
  <si>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</si>
  <si>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</si>
  <si>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</si>
  <si>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</si>
  <si>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</si>
  <si>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</si>
  <si>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</si>
  <si>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</si>
  <si>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</si>
  <si>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</si>
  <si>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</si>
  <si>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</si>
  <si>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</si>
  <si>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</si>
  <si>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</si>
  <si>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</si>
  <si>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</si>
  <si>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</si>
  <si>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</si>
  <si>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</si>
  <si>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</si>
  <si>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</si>
  <si>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</si>
  <si>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</si>
  <si>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</si>
  <si>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</si>
  <si>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</si>
  <si>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</si>
  <si>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</si>
  <si>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</si>
  <si>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</si>
  <si>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</si>
  <si>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</si>
  <si>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</si>
  <si>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</si>
  <si>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</si>
  <si>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</si>
  <si>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</si>
  <si>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</si>
  <si>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</si>
  <si>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</si>
  <si>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</si>
  <si>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</si>
  <si>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</si>
  <si>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</si>
  <si>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</si>
  <si>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</si>
  <si>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</si>
  <si>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</si>
  <si>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</si>
  <si>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</si>
  <si>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</si>
  <si>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</si>
  <si>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</si>
  <si>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</si>
  <si>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</si>
  <si>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</si>
  <si>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</si>
  <si>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</si>
  <si>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</si>
  <si>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</si>
  <si>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</si>
  <si>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</si>
  <si>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</si>
  <si>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</si>
  <si>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</si>
  <si>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</si>
  <si>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</si>
  <si>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</si>
  <si>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</si>
  <si>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</si>
  <si>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</si>
  <si>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</si>
  <si>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</si>
  <si>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</si>
  <si>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</si>
  <si>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</si>
  <si>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</si>
  <si>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</si>
  <si>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</si>
  <si>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</si>
  <si>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</si>
  <si>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</si>
  <si>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</si>
  <si>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</si>
  <si>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</si>
  <si>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</si>
  <si>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</si>
  <si>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</si>
  <si>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</si>
  <si>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</si>
  <si>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</si>
  <si>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</si>
  <si>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</si>
  <si>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</si>
  <si>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</si>
  <si>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</si>
  <si>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</si>
  <si>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</si>
  <si>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</si>
  <si>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</si>
  <si>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</si>
  <si>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</si>
  <si>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</si>
  <si>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</si>
  <si>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</si>
  <si>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</si>
  <si>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</si>
  <si>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</si>
  <si>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</si>
  <si>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</si>
  <si>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</si>
  <si>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</si>
  <si>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</si>
  <si>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</si>
  <si>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</si>
  <si>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</si>
  <si>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</si>
  <si>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</si>
  <si>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</si>
  <si>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</si>
  <si>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</si>
  <si>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</si>
  <si>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</si>
  <si>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</si>
  <si>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</si>
  <si>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</si>
  <si>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</si>
  <si>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</si>
  <si>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</si>
  <si>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</si>
  <si>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</si>
  <si>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</si>
  <si>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</si>
  <si>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</si>
  <si>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</si>
  <si>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</si>
  <si>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</si>
  <si>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</si>
  <si>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</si>
  <si>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</si>
  <si>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</si>
  <si>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</si>
  <si>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</si>
  <si>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</si>
  <si>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</si>
  <si>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</si>
  <si>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</si>
  <si>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</si>
  <si>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</si>
  <si>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</si>
  <si>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</si>
  <si>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</si>
  <si>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</si>
  <si>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</si>
  <si>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</si>
  <si>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</si>
  <si>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</si>
  <si>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</si>
  <si>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</si>
  <si>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</si>
  <si>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</si>
  <si>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</si>
  <si>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</si>
  <si>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</si>
  <si>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</si>
  <si>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</si>
  <si>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</si>
  <si>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</si>
  <si>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</si>
  <si>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</si>
  <si>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</si>
  <si>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</si>
  <si>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</si>
  <si>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</si>
  <si>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</si>
  <si>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</si>
  <si>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</si>
  <si>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</si>
  <si>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</si>
  <si>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</si>
  <si>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</si>
  <si>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</si>
  <si>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</si>
  <si>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</si>
  <si>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</si>
  <si>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</si>
  <si>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</si>
  <si>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</si>
  <si>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</si>
  <si>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</si>
  <si>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</si>
  <si>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</si>
  <si>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</si>
  <si>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</si>
  <si>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</si>
  <si>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</si>
  <si>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</si>
  <si>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</si>
  <si>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</si>
  <si>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</si>
  <si>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</si>
  <si>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</si>
  <si>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</si>
  <si>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</si>
  <si>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</si>
  <si>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</si>
  <si>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</si>
  <si>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</si>
  <si>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</si>
  <si>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</si>
  <si>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</si>
  <si>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</si>
  <si>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</si>
  <si>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</si>
  <si>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</si>
  <si>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</si>
  <si>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</si>
  <si>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</si>
  <si>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</si>
  <si>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</si>
  <si>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</si>
  <si>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</si>
  <si>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</si>
  <si>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</si>
  <si>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</si>
  <si>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</si>
  <si>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</si>
  <si>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</si>
  <si>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</si>
  <si>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</si>
  <si>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</si>
  <si>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</si>
  <si>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</si>
  <si>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</si>
  <si>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</si>
  <si>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</si>
  <si>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</si>
  <si>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</si>
  <si>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</si>
  <si>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</si>
  <si>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</si>
  <si>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</si>
  <si>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</si>
  <si>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</si>
  <si>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</si>
  <si>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</si>
  <si>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</si>
  <si>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</si>
  <si>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</si>
  <si>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</si>
  <si>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</si>
  <si>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</si>
  <si>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</si>
  <si>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</si>
  <si>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</si>
  <si>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</si>
  <si>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</si>
  <si>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</si>
  <si>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</si>
  <si>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</si>
  <si>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</si>
  <si>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</si>
  <si>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</si>
  <si>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</si>
  <si>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</si>
  <si>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</si>
  <si>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</si>
  <si>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</si>
  <si>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</si>
  <si>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</si>
  <si>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</si>
  <si>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</si>
  <si>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</si>
  <si>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</si>
  <si>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</si>
  <si>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</si>
  <si>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</si>
  <si>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</si>
  <si>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</si>
  <si>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</si>
  <si>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</si>
  <si>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</si>
  <si>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</si>
  <si>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</si>
  <si>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</si>
  <si>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</si>
  <si>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</si>
  <si>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</si>
  <si>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</si>
  <si>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</si>
  <si>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</si>
  <si>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</si>
  <si>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</si>
  <si>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</si>
  <si>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</si>
  <si>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</si>
  <si>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</si>
  <si>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</si>
  <si>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</si>
  <si>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</si>
  <si>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</si>
  <si>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</si>
  <si>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</si>
  <si>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</si>
  <si>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</si>
  <si>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</si>
  <si>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</si>
  <si>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</si>
  <si>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</si>
  <si>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</si>
  <si>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</si>
  <si>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</si>
  <si>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</si>
  <si>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</si>
  <si>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</si>
  <si>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</si>
  <si>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</si>
  <si>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</si>
  <si>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</si>
  <si>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</si>
  <si>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</si>
  <si>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</si>
  <si>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</si>
  <si>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</si>
  <si>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</si>
  <si>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</si>
  <si>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</si>
  <si>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</si>
  <si>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</si>
  <si>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</si>
  <si>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</si>
  <si>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</si>
  <si>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</si>
  <si>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</si>
  <si>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</si>
  <si>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</si>
  <si>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</si>
  <si>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</si>
  <si>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</si>
  <si>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</si>
  <si>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</si>
  <si>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</si>
  <si>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</si>
  <si>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</si>
  <si>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</si>
  <si>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</si>
  <si>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</si>
  <si>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</si>
  <si>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</si>
  <si>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</si>
  <si>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</si>
  <si>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</si>
  <si>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</si>
  <si>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</si>
  <si>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</si>
  <si>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</si>
  <si>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</si>
  <si>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</si>
  <si>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</si>
  <si>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</si>
  <si>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</si>
  <si>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</si>
  <si>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</si>
  <si>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</si>
  <si>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</si>
  <si>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</si>
  <si>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</si>
  <si>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</si>
  <si>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</si>
  <si>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</si>
  <si>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</si>
  <si>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</si>
  <si>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</si>
  <si>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</si>
  <si>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</si>
  <si>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</si>
  <si>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</si>
  <si>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</si>
  <si>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</si>
  <si>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</si>
  <si>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</si>
  <si>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</si>
  <si>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</si>
  <si>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</si>
  <si>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</si>
  <si>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</si>
  <si>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</si>
  <si>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</si>
  <si>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</si>
  <si>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</si>
  <si>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</si>
  <si>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</si>
  <si>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</si>
  <si>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</si>
  <si>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</si>
  <si>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</si>
  <si>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</si>
  <si>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</si>
  <si>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</si>
  <si>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</si>
  <si>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</si>
  <si>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</si>
  <si>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</si>
  <si>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</si>
  <si>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</si>
  <si>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</si>
  <si>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</si>
  <si>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</si>
  <si>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</si>
  <si>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</si>
  <si>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</si>
  <si>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</si>
  <si>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</si>
  <si>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</si>
  <si>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</si>
  <si>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</si>
  <si>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</si>
  <si>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</si>
  <si>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</si>
  <si>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</si>
  <si>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</si>
  <si>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</si>
  <si>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</si>
  <si>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</si>
  <si>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</si>
  <si>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</si>
  <si>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</si>
  <si>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</si>
  <si>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</si>
  <si>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</si>
  <si>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</si>
  <si>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</si>
  <si>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</si>
  <si>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</si>
  <si>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</si>
  <si>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</si>
  <si>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</si>
  <si>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</si>
  <si>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</si>
  <si>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</si>
  <si>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</si>
  <si>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</si>
  <si>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</si>
  <si>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</si>
  <si>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</si>
  <si>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</si>
  <si>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</si>
  <si>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</si>
  <si>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</si>
  <si>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</si>
  <si>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</si>
  <si>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</si>
  <si>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</si>
  <si>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</si>
  <si>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</si>
  <si>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</si>
  <si>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</si>
  <si>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</si>
  <si>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</si>
  <si>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</si>
  <si>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</si>
  <si>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</si>
  <si>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</si>
  <si>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</si>
  <si>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</si>
  <si>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</si>
  <si>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</si>
  <si>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</si>
  <si>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</si>
  <si>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</si>
  <si>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</si>
  <si>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</si>
  <si>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</si>
  <si>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</si>
  <si>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</si>
  <si>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</si>
  <si>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</si>
  <si>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</si>
  <si>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</si>
  <si>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</si>
  <si>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</si>
  <si>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</si>
  <si>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</si>
  <si>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</si>
  <si>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</si>
  <si>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</si>
  <si>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</si>
  <si>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</si>
  <si>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</si>
  <si>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</si>
  <si>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</si>
  <si>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</si>
  <si>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</si>
  <si>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</si>
  <si>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</si>
  <si>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</si>
  <si>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</si>
  <si>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</si>
  <si>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</si>
  <si>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</si>
  <si>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</si>
  <si>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</si>
  <si>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</si>
  <si>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</si>
  <si>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</si>
  <si>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</si>
  <si>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</si>
  <si>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</si>
  <si>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</si>
  <si>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</si>
  <si>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</si>
  <si>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</si>
  <si>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</si>
  <si>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</si>
  <si>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</si>
  <si>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</si>
  <si>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</si>
  <si>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</si>
  <si>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</si>
  <si>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</si>
  <si>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</si>
  <si>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</si>
  <si>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</si>
  <si>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</si>
  <si>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</si>
  <si>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</si>
  <si>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</si>
  <si>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</si>
  <si>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</si>
  <si>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</si>
  <si>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</si>
  <si>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</si>
  <si>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</si>
  <si>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</si>
  <si>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</si>
  <si>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</si>
  <si>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</si>
  <si>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</si>
  <si>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</si>
  <si>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</si>
  <si>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</si>
  <si>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</si>
  <si>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</si>
  <si>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</si>
  <si>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</si>
  <si>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</si>
  <si>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</si>
  <si>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</si>
  <si>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</si>
  <si>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</si>
  <si>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</si>
  <si>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</si>
  <si>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</si>
  <si>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</si>
  <si>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</si>
  <si>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</si>
  <si>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</si>
  <si>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</si>
  <si>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</si>
  <si>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</si>
  <si>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</si>
  <si>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</si>
  <si>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</si>
  <si>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</si>
  <si>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</si>
  <si>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</si>
  <si>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</si>
  <si>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</si>
  <si>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</si>
  <si>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</si>
  <si>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</si>
  <si>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</si>
  <si>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</si>
  <si>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</si>
  <si>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</si>
  <si>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</si>
  <si>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</si>
  <si>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</si>
  <si>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</si>
  <si>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</si>
  <si>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</si>
  <si>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</si>
  <si>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</si>
  <si>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</si>
  <si>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</si>
  <si>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</si>
  <si>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</si>
  <si>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</si>
  <si>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</si>
  <si>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</si>
  <si>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</si>
  <si>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</si>
  <si>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</si>
  <si>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</si>
  <si>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</si>
  <si>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</si>
  <si>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</si>
  <si>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</si>
  <si>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</si>
  <si>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</si>
  <si>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</si>
  <si>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</si>
  <si>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</si>
  <si>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</si>
  <si>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</si>
  <si>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</si>
  <si>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</si>
  <si>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</si>
  <si>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</si>
  <si>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</si>
  <si>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</si>
  <si>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</si>
  <si>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</si>
  <si>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</si>
  <si>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</si>
  <si>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</si>
  <si>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</si>
  <si>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</si>
  <si>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</si>
  <si>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</si>
  <si>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</si>
  <si>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</si>
  <si>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</si>
  <si>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</si>
  <si>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</si>
  <si>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</si>
  <si>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</si>
  <si>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</si>
  <si>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</si>
  <si>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</si>
  <si>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</si>
  <si>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</si>
  <si>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</si>
  <si>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</si>
  <si>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</si>
  <si>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</si>
  <si>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</si>
  <si>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</si>
  <si>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</si>
  <si>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</si>
  <si>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</si>
  <si>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</si>
  <si>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</si>
  <si>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</si>
  <si>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</si>
  <si>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</si>
  <si>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</si>
  <si>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</si>
  <si>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</si>
  <si>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</si>
  <si>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</si>
  <si>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</si>
  <si>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</si>
  <si>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</si>
  <si>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</si>
  <si>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</si>
  <si>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</si>
  <si>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</si>
  <si>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</si>
  <si>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</si>
  <si>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</si>
  <si>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</si>
  <si>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</si>
  <si>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</si>
  <si>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</si>
  <si>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</si>
  <si>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</si>
  <si>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</si>
  <si>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</si>
  <si>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</si>
  <si>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</si>
  <si>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</si>
  <si>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</si>
  <si>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</si>
  <si>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</si>
  <si>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</si>
  <si>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</si>
  <si>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</si>
  <si>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</si>
  <si>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</si>
  <si>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</si>
  <si>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</si>
  <si>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</si>
  <si>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</si>
  <si>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</si>
  <si>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</si>
  <si>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</si>
  <si>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</si>
  <si>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</si>
  <si>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</si>
  <si>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</si>
  <si>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</si>
  <si>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</si>
  <si>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</si>
  <si>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</si>
  <si>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</si>
  <si>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</si>
  <si>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</si>
  <si>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</si>
  <si>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</si>
  <si>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</si>
  <si>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</si>
  <si>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</si>
  <si>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</si>
  <si>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</si>
  <si>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</si>
  <si>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</si>
  <si>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</si>
  <si>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</si>
  <si>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</si>
  <si>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</si>
  <si>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</si>
  <si>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</si>
  <si>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</si>
  <si>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</si>
  <si>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</si>
  <si>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</si>
  <si>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</si>
  <si>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</si>
  <si>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</si>
  <si>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</si>
  <si>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</si>
  <si>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</si>
  <si>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</si>
  <si>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</si>
  <si>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</si>
  <si>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</si>
  <si>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</si>
  <si>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</si>
  <si>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</si>
  <si>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</si>
  <si>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</si>
  <si>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</si>
  <si>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</si>
  <si>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</si>
  <si>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</si>
  <si>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</si>
  <si>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</si>
  <si>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</si>
  <si>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</si>
  <si>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</si>
  <si>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</si>
  <si>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</si>
  <si>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</si>
  <si>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</si>
  <si>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</si>
  <si>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</si>
  <si>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</si>
  <si>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</si>
  <si>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</si>
  <si>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</si>
  <si>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</si>
  <si>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</si>
  <si>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</si>
  <si>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</si>
  <si>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</si>
  <si>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</si>
  <si>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</si>
  <si>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</si>
  <si>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</si>
  <si>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</si>
  <si>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</si>
  <si>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</si>
  <si>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</si>
  <si>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</si>
  <si>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</si>
  <si>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</si>
  <si>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</si>
  <si>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</si>
  <si>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</si>
  <si>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</si>
  <si>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</si>
  <si>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</si>
  <si>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</si>
  <si>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</si>
  <si>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</si>
  <si>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</si>
  <si>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</si>
  <si>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</si>
  <si>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</si>
  <si>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</si>
  <si>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</si>
  <si>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</si>
  <si>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</si>
  <si>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</si>
  <si>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</si>
  <si>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</si>
  <si>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</si>
  <si>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</si>
  <si>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</si>
  <si>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</si>
  <si>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</si>
  <si>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</si>
  <si>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</si>
  <si>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</si>
  <si>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</si>
  <si>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</si>
  <si>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</si>
  <si>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</si>
  <si>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</si>
  <si>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</si>
  <si>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</si>
  <si>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</si>
  <si>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</si>
  <si>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</si>
  <si>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</si>
  <si>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</si>
  <si>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</si>
  <si>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</si>
  <si>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</si>
  <si>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</si>
  <si>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</si>
  <si>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</si>
  <si>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</si>
  <si>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</si>
  <si>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</si>
  <si>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</si>
  <si>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</si>
  <si>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</si>
  <si>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</si>
  <si>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</si>
  <si>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</si>
  <si>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</si>
  <si>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</si>
  <si>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</si>
  <si>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</si>
  <si>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</si>
  <si>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</si>
  <si>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</si>
  <si>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</si>
  <si>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</si>
  <si>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</si>
  <si>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</si>
  <si>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</si>
  <si>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</si>
  <si>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</si>
  <si>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</si>
  <si>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</si>
  <si>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</si>
  <si>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</si>
  <si>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</si>
  <si>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</si>
  <si>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</si>
  <si>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</si>
  <si>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</si>
  <si>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</si>
  <si>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</si>
  <si>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</si>
  <si>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</si>
  <si>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</si>
  <si>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</si>
  <si>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</si>
  <si>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</si>
  <si>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</si>
  <si>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</si>
  <si>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</si>
  <si>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</si>
  <si>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</si>
  <si>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</si>
  <si>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</si>
  <si>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</si>
  <si>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</si>
  <si>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</si>
  <si>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</si>
  <si>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</si>
  <si>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</si>
  <si>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</si>
  <si>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</si>
  <si>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</si>
  <si>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</si>
  <si>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</si>
  <si>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</si>
  <si>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</si>
  <si>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</si>
  <si>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</si>
  <si>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</si>
  <si>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</si>
  <si>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</si>
  <si>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</si>
  <si>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</si>
  <si>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</si>
  <si>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</si>
  <si>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</si>
  <si>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</si>
  <si>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</si>
  <si>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</si>
  <si>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</si>
  <si>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</si>
  <si>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</si>
  <si>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</si>
  <si>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</si>
  <si>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</si>
  <si>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</si>
  <si>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</si>
  <si>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</si>
  <si>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</si>
  <si>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</si>
  <si>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</si>
  <si>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</si>
  <si>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</si>
  <si>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</si>
  <si>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</si>
  <si>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</si>
  <si>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</si>
  <si>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</si>
  <si>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</si>
  <si>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</si>
  <si>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</si>
  <si>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</si>
  <si>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</si>
  <si>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</si>
  <si>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</si>
  <si>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</si>
  <si>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</si>
  <si>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</si>
  <si>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</si>
  <si>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</si>
  <si>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</si>
  <si>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</si>
  <si>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</si>
  <si>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</si>
  <si>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</si>
  <si>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</si>
  <si>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</si>
  <si>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</si>
  <si>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</si>
  <si>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</si>
  <si>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</si>
  <si>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</si>
  <si>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</si>
  <si>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</si>
  <si>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</si>
  <si>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</si>
  <si>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</si>
  <si>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</si>
  <si>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</si>
  <si>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</si>
  <si>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</si>
  <si>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</si>
  <si>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</si>
  <si>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</si>
  <si>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</si>
  <si>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</si>
  <si>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</si>
  <si>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</si>
  <si>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</si>
  <si>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</si>
  <si>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</si>
  <si>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</si>
  <si>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</si>
  <si>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</si>
  <si>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</si>
  <si>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</si>
  <si>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</si>
  <si>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</si>
  <si>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</si>
  <si>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</si>
  <si>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</si>
  <si>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</si>
  <si>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</si>
  <si>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</si>
  <si>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</si>
  <si>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</si>
  <si>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</si>
  <si>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</si>
  <si>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</si>
  <si>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</si>
  <si>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</si>
  <si>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</si>
  <si>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</si>
  <si>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</si>
  <si>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</si>
  <si>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</si>
  <si>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</si>
  <si>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</si>
  <si>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</si>
  <si>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</si>
  <si>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</si>
  <si>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</si>
  <si>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</si>
  <si>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</si>
  <si>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</si>
  <si>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</si>
  <si>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</si>
  <si>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</si>
  <si>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</si>
  <si>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</si>
  <si>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</si>
  <si>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</si>
  <si>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</si>
  <si>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</si>
  <si>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</si>
  <si>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</si>
  <si>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</si>
  <si>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</si>
  <si>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</si>
  <si>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</si>
  <si>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</si>
  <si>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</si>
  <si>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</si>
  <si>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</si>
  <si>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</si>
  <si>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</si>
  <si>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</si>
  <si>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</si>
  <si>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</si>
  <si>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</si>
  <si>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</si>
  <si>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</si>
  <si>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</si>
  <si>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</si>
  <si>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</si>
  <si>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</si>
  <si>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</si>
  <si>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</si>
  <si>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</si>
  <si>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</si>
  <si>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</si>
  <si>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</si>
  <si>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</si>
  <si>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</si>
  <si>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</si>
  <si>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</si>
  <si>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</si>
  <si>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</si>
  <si>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</si>
  <si>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</si>
  <si>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</si>
  <si>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</si>
  <si>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</si>
  <si>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</si>
  <si>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</si>
  <si>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</si>
  <si>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</si>
  <si>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</si>
  <si>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</si>
  <si>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</si>
  <si>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</si>
  <si>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</si>
  <si>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</si>
  <si>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</si>
  <si>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</si>
  <si>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</si>
  <si>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</si>
  <si>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</si>
  <si>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</si>
  <si>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</si>
  <si>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</si>
  <si>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</si>
  <si>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</si>
  <si>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</si>
  <si>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</si>
  <si>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</si>
  <si>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</si>
  <si>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</si>
  <si>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</si>
  <si>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</si>
  <si>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</si>
  <si>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</si>
  <si>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</si>
  <si>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</si>
  <si>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</si>
  <si>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</si>
  <si>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</si>
  <si>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</si>
  <si>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</si>
  <si>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</si>
  <si>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</si>
  <si>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</si>
  <si>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</si>
  <si>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</si>
  <si>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</si>
  <si>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</si>
  <si>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</si>
  <si>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</si>
  <si>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</si>
  <si>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</si>
  <si>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</si>
  <si>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</si>
  <si>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</si>
  <si>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</si>
  <si>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</si>
  <si>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</si>
  <si>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</si>
  <si>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</si>
  <si>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</si>
  <si>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</si>
  <si>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</si>
  <si>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</si>
  <si>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</si>
  <si>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</si>
  <si>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</si>
  <si>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</si>
  <si>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</si>
  <si>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</si>
  <si>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</si>
  <si>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</si>
  <si>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</si>
  <si>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</si>
  <si>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</si>
  <si>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</si>
  <si>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</si>
  <si>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</si>
  <si>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</si>
  <si>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</si>
  <si>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</si>
  <si>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</si>
  <si>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</si>
  <si>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</si>
  <si>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</si>
  <si>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</si>
  <si>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</si>
  <si>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</si>
  <si>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</si>
  <si>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</si>
  <si>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</si>
  <si>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</si>
  <si>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</si>
  <si>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</si>
  <si>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</si>
  <si>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</si>
  <si>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</si>
  <si>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</si>
  <si>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</si>
  <si>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</si>
  <si>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</si>
  <si>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</si>
  <si>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</si>
  <si>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</si>
  <si>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</si>
  <si>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</si>
  <si>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</si>
  <si>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</si>
  <si>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</si>
  <si>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</si>
  <si>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</si>
  <si>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</si>
  <si>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</si>
  <si>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</si>
  <si>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</si>
  <si>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</si>
  <si>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</si>
  <si>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</si>
  <si>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</si>
  <si>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</si>
  <si>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</si>
  <si>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</si>
  <si>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</si>
  <si>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</si>
  <si>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</si>
  <si>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</si>
  <si>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</si>
  <si>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</si>
  <si>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</si>
  <si>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</si>
  <si>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</si>
  <si>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</si>
  <si>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</si>
  <si>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</si>
  <si>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</si>
  <si>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</si>
  <si>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</si>
  <si>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</si>
  <si>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</si>
  <si>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</si>
  <si>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</si>
  <si>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</si>
  <si>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</si>
  <si>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</si>
  <si>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</si>
  <si>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</si>
  <si>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</si>
  <si>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</si>
  <si>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</si>
  <si>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</si>
  <si>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</si>
  <si>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</si>
  <si>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</si>
  <si>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</si>
  <si>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</si>
  <si>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</si>
  <si>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</si>
  <si>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</si>
  <si>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</si>
  <si>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</si>
  <si>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</si>
  <si>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</si>
  <si>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</si>
  <si>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</si>
  <si>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</si>
  <si>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</si>
  <si>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</si>
  <si>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</si>
  <si>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</si>
  <si>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</si>
  <si>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</si>
  <si>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</si>
  <si>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</si>
  <si>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</si>
  <si>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</si>
  <si>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</si>
  <si>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</si>
  <si>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</si>
  <si>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</si>
  <si>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</si>
  <si>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</si>
  <si>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</si>
  <si>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</si>
  <si>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</si>
  <si>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</si>
  <si>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</si>
  <si>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</si>
  <si>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</si>
  <si>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</si>
  <si>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</si>
  <si>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</si>
  <si>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</si>
  <si>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</si>
  <si>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</si>
  <si>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</si>
  <si>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</si>
  <si>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</si>
  <si>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</si>
  <si>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</si>
  <si>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</si>
  <si>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</si>
  <si>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</si>
  <si>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</si>
  <si>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</si>
  <si>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</si>
  <si>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</si>
  <si>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</si>
  <si>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</si>
  <si>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</si>
  <si>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</si>
  <si>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</si>
  <si>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</si>
  <si>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</si>
  <si>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</si>
  <si>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</si>
  <si>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</si>
  <si>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</si>
  <si>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</si>
  <si>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</si>
  <si>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</si>
  <si>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</si>
  <si>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</si>
  <si>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</si>
  <si>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</si>
  <si>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</si>
  <si>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</si>
  <si>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</si>
  <si>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</si>
  <si>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</si>
  <si>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</si>
  <si>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</si>
  <si>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</si>
  <si>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</si>
  <si>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</si>
  <si>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</si>
  <si>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</si>
  <si>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</si>
  <si>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</si>
  <si>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</si>
  <si>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</si>
  <si>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</si>
  <si>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</si>
  <si>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</si>
  <si>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</si>
  <si>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</si>
  <si>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</si>
  <si>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</si>
  <si>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</si>
  <si>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</si>
  <si>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</si>
  <si>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</si>
  <si>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</si>
  <si>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</si>
  <si>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</si>
  <si>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</si>
  <si>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</si>
  <si>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</si>
  <si>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</si>
  <si>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</si>
  <si>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</si>
  <si>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</si>
  <si>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</si>
  <si>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</si>
  <si>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</si>
  <si>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</si>
  <si>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</si>
  <si>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</si>
  <si>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</si>
  <si>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</si>
  <si>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</si>
  <si>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</si>
  <si>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</si>
  <si>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</si>
  <si>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</si>
  <si>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</si>
  <si>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</si>
  <si>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</si>
  <si>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</si>
  <si>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</si>
  <si>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</si>
  <si>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</si>
  <si>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</si>
  <si>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</si>
  <si>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</si>
  <si>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</si>
  <si>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</si>
  <si>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</si>
  <si>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</si>
  <si>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</si>
  <si>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</si>
  <si>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</si>
  <si>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</si>
  <si>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</si>
  <si>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</si>
  <si>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</si>
  <si>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</si>
  <si>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</si>
  <si>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</si>
  <si>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</si>
  <si>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</si>
  <si>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</si>
  <si>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</si>
  <si>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</si>
  <si>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</si>
  <si>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</si>
  <si>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</si>
  <si>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</si>
  <si>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</si>
  <si>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</si>
  <si>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</si>
  <si>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</si>
  <si>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</si>
  <si>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</si>
  <si>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</si>
  <si>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</si>
  <si>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</si>
  <si>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</si>
  <si>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</si>
  <si>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</si>
  <si>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</si>
  <si>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</si>
  <si>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</si>
  <si>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</si>
  <si>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</si>
  <si>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</si>
  <si>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</si>
  <si>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</si>
  <si>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</si>
  <si>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</si>
  <si>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</si>
  <si>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</si>
  <si>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</si>
  <si>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</si>
  <si>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</si>
  <si>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</si>
  <si>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</si>
  <si>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</si>
  <si>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</si>
  <si>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</si>
  <si>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</si>
  <si>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</si>
  <si>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</si>
  <si>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</si>
  <si>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</si>
  <si>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</si>
  <si>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</si>
  <si>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</si>
  <si>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</si>
  <si>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</si>
  <si>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</si>
  <si>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</si>
  <si>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</si>
  <si>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</si>
  <si>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</si>
  <si>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</si>
  <si>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</si>
  <si>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</si>
  <si>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</si>
  <si>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</si>
  <si>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</si>
  <si>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</si>
  <si>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</si>
  <si>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</si>
  <si>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</si>
  <si>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</si>
  <si>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</si>
  <si>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</si>
  <si>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</si>
  <si>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</si>
  <si>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</si>
  <si>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</si>
  <si>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</si>
  <si>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</si>
  <si>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</si>
  <si>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</si>
  <si>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</si>
  <si>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</si>
  <si>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</si>
  <si>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</si>
  <si>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</si>
  <si>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</si>
  <si>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</si>
  <si>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</si>
  <si>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</si>
  <si>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</si>
  <si>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</si>
  <si>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</si>
  <si>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</si>
  <si>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</si>
  <si>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</si>
  <si>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</si>
  <si>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</si>
  <si>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</si>
  <si>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</si>
  <si>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</si>
  <si>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</si>
  <si>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</si>
  <si>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</si>
  <si>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</si>
  <si>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</si>
  <si>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</si>
  <si>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</si>
  <si>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</si>
  <si>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</si>
  <si>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</si>
  <si>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</si>
  <si>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</si>
  <si>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</si>
  <si>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</si>
  <si>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</si>
  <si>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</si>
  <si>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</si>
  <si>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</si>
  <si>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</si>
  <si>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</si>
  <si>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</si>
  <si>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</si>
  <si>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</si>
  <si>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</si>
  <si>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</si>
  <si>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</si>
  <si>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</si>
  <si>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</si>
  <si>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</si>
  <si>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</si>
  <si>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</si>
  <si>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</si>
  <si>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</si>
  <si>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</si>
  <si>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</si>
  <si>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</si>
  <si>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</si>
  <si>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</si>
  <si>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</si>
  <si>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</si>
  <si>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</si>
  <si>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</si>
  <si>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</si>
  <si>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</si>
  <si>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</si>
  <si>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</si>
  <si>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</si>
  <si>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</si>
  <si>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</si>
  <si>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</si>
  <si>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</si>
  <si>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</si>
  <si>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</si>
  <si>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</si>
  <si>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</si>
  <si>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</si>
  <si>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</si>
  <si>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</si>
  <si>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</si>
  <si>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</si>
  <si>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</si>
  <si>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</si>
  <si>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</si>
  <si>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</si>
  <si>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</si>
  <si>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</si>
  <si>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</si>
  <si>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</si>
  <si>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</si>
  <si>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</si>
  <si>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</si>
  <si>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</si>
  <si>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</si>
  <si>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</si>
  <si>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</si>
  <si>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</si>
  <si>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</si>
  <si>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</si>
  <si>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</si>
  <si>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</si>
  <si>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</si>
  <si>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</si>
  <si>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</si>
  <si>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</si>
  <si>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</si>
  <si>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</si>
  <si>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</si>
  <si>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</si>
  <si>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</si>
  <si>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</si>
  <si>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</si>
  <si>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</si>
  <si>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</si>
  <si>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</si>
  <si>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</si>
  <si>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</si>
  <si>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</si>
  <si>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</si>
  <si>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</si>
  <si>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</si>
  <si>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</si>
  <si>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</si>
  <si>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</si>
  <si>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</si>
  <si>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</si>
  <si>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</si>
  <si>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</si>
  <si>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</si>
  <si>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</si>
  <si>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</si>
  <si>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</si>
  <si>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</si>
  <si>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</si>
  <si>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</si>
  <si>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</si>
  <si>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</si>
  <si>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</si>
  <si>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</si>
  <si>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</si>
  <si>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</si>
  <si>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</si>
  <si>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</si>
  <si>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</si>
  <si>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</si>
  <si>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</si>
  <si>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</si>
  <si>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</si>
  <si>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</si>
  <si>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</si>
  <si>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</si>
  <si>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</si>
  <si>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</si>
  <si>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</si>
  <si>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</si>
  <si>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</si>
  <si>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</si>
  <si>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</si>
  <si>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</si>
  <si>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</si>
  <si>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</si>
  <si>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</si>
  <si>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</si>
  <si>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</si>
  <si>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</si>
  <si>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</si>
  <si>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</si>
  <si>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</si>
  <si>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</si>
  <si>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</si>
  <si>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</si>
  <si>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</si>
  <si>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</si>
  <si>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</si>
  <si>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</si>
  <si>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</si>
  <si>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</si>
  <si>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</si>
  <si>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</si>
  <si>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</si>
  <si>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</si>
  <si>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</si>
  <si>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</si>
  <si>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</si>
  <si>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</si>
  <si>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</si>
  <si>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</si>
  <si>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</si>
  <si>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</si>
  <si>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</si>
  <si>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</si>
  <si>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</si>
  <si>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</si>
  <si>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</si>
  <si>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</si>
  <si>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</si>
  <si>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</si>
  <si>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</si>
  <si>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</si>
  <si>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</si>
  <si>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</si>
  <si>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</si>
  <si>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</si>
  <si>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</si>
  <si>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</si>
  <si>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</si>
  <si>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</si>
  <si>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</si>
  <si>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</si>
  <si>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</si>
  <si>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</si>
  <si>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</si>
  <si>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</si>
  <si>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</si>
  <si>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</si>
  <si>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</si>
  <si>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</si>
  <si>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</si>
  <si>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</si>
  <si>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</si>
  <si>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</si>
  <si>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</si>
  <si>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</si>
  <si>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</si>
  <si>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</si>
  <si>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</si>
  <si>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</si>
  <si>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</si>
  <si>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</si>
  <si>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</si>
  <si>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</si>
  <si>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</si>
  <si>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</si>
  <si>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</si>
  <si>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</si>
  <si>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</si>
  <si>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</si>
  <si>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</si>
  <si>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</si>
  <si>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</si>
  <si>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</si>
  <si>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</si>
  <si>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</si>
  <si>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</si>
  <si>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</si>
  <si>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</si>
  <si>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</si>
  <si>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</si>
  <si>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</si>
  <si>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</si>
  <si>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</si>
  <si>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</si>
  <si>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</si>
  <si>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</si>
  <si>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</si>
  <si>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</si>
  <si>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</si>
  <si>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</si>
  <si>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</si>
  <si>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</si>
  <si>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</si>
  <si>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</si>
  <si>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</si>
  <si>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</si>
  <si>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</si>
  <si>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</si>
  <si>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</si>
  <si>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</si>
  <si>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</si>
  <si>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</si>
  <si>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</si>
  <si>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</si>
  <si>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</si>
  <si>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</si>
  <si>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</si>
  <si>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</si>
  <si>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</si>
  <si>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</si>
  <si>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</si>
  <si>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</si>
  <si>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</si>
  <si>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</si>
  <si>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</si>
  <si>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</si>
  <si>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</si>
  <si>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</si>
  <si>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</si>
  <si>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</si>
  <si>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</si>
  <si>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</si>
  <si>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</si>
  <si>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</si>
  <si>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</si>
  <si>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</si>
  <si>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</si>
  <si>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</si>
  <si>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</si>
  <si>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</si>
  <si>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</si>
  <si>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</si>
  <si>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</si>
  <si>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</si>
  <si>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</si>
  <si>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</si>
  <si>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</si>
  <si>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</si>
  <si>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</si>
  <si>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</si>
  <si>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</si>
  <si>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</si>
  <si>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</si>
  <si>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</si>
  <si>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</si>
  <si>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</si>
  <si>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</si>
  <si>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</si>
  <si>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</si>
  <si>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</si>
  <si>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</si>
  <si>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</si>
  <si>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</si>
  <si>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</si>
  <si>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</si>
  <si>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</si>
  <si>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</si>
  <si>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</si>
  <si>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</si>
  <si>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</si>
  <si>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</si>
  <si>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</si>
  <si>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</si>
  <si>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</si>
  <si>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</si>
  <si>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</si>
  <si>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</si>
  <si>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</si>
  <si>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</si>
  <si>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</si>
  <si>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</si>
  <si>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</si>
  <si>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</si>
  <si>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</si>
  <si>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</si>
  <si>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</si>
  <si>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</si>
  <si>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</si>
  <si>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</si>
  <si>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</si>
  <si>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</si>
  <si>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</si>
  <si>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</si>
  <si>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</si>
  <si>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</si>
  <si>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</si>
  <si>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</si>
  <si>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</si>
  <si>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</si>
  <si>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</si>
  <si>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</si>
  <si>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</si>
  <si>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</si>
  <si>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</si>
  <si>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</si>
  <si>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</si>
  <si>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</si>
  <si>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</si>
  <si>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</si>
  <si>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</si>
  <si>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</si>
  <si>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</si>
  <si>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</si>
  <si>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</si>
  <si>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</si>
  <si>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</si>
  <si>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</si>
  <si>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</si>
  <si>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</si>
  <si>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</si>
  <si>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</si>
  <si>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</si>
  <si>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</si>
  <si>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</si>
  <si>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</si>
  <si>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</si>
  <si>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</si>
  <si>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</si>
  <si>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</si>
  <si>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</si>
  <si>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</si>
  <si>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</si>
  <si>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</si>
  <si>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</si>
  <si>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</si>
  <si>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</si>
  <si>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</si>
  <si>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</si>
  <si>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</si>
  <si>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</si>
  <si>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</si>
  <si>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</si>
  <si>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</si>
  <si>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</si>
  <si>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</si>
  <si>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</si>
  <si>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</si>
  <si>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</si>
  <si>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</si>
  <si>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</si>
  <si>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</si>
  <si>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</si>
  <si>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</si>
  <si>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</si>
  <si>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</si>
  <si>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</si>
  <si>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</si>
  <si>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</si>
  <si>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</si>
  <si>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</si>
  <si>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</si>
  <si>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</si>
  <si>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</si>
  <si>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</si>
  <si>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</si>
  <si>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</si>
  <si>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</si>
  <si>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</si>
  <si>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</si>
  <si>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</si>
  <si>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</si>
  <si>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</si>
  <si>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</si>
  <si>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</si>
  <si>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</si>
  <si>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</si>
  <si>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</si>
  <si>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</si>
  <si>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</si>
  <si>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</si>
  <si>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</si>
  <si>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</si>
  <si>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</si>
  <si>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</si>
  <si>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</si>
  <si>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</si>
  <si>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</si>
  <si>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</si>
  <si>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</si>
  <si>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</si>
  <si>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</si>
  <si>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</si>
  <si>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</si>
  <si>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</si>
  <si>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</si>
  <si>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</si>
  <si>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</si>
  <si>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</si>
  <si>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</si>
  <si>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</si>
  <si>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</si>
  <si>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</si>
  <si>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</si>
  <si>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</si>
  <si>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</si>
  <si>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</si>
  <si>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</si>
  <si>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</si>
  <si>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</si>
  <si>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</si>
  <si>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</si>
  <si>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</si>
  <si>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</si>
  <si>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</si>
  <si>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</si>
  <si>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</si>
  <si>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</si>
  <si>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</si>
  <si>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</si>
  <si>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</si>
  <si>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</si>
  <si>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</si>
  <si>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</si>
  <si>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</si>
  <si>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</si>
  <si>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</si>
  <si>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</si>
  <si>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</si>
  <si>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</si>
  <si>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</si>
  <si>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</si>
  <si>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</si>
  <si>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</si>
  <si>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</si>
  <si>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</si>
  <si>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</si>
  <si>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</si>
  <si>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</si>
  <si>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</si>
  <si>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</si>
  <si>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</si>
  <si>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</si>
  <si>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</si>
  <si>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</si>
  <si>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</si>
  <si>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</si>
  <si>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</si>
  <si>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</si>
  <si>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</si>
  <si>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</si>
  <si>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</si>
  <si>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</si>
  <si>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</si>
  <si>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</si>
  <si>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</si>
  <si>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</si>
  <si>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</si>
  <si>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</si>
  <si>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</si>
  <si>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</si>
  <si>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</si>
  <si>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</si>
  <si>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</si>
  <si>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</si>
  <si>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</si>
  <si>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</si>
  <si>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</si>
  <si>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</si>
  <si>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</si>
  <si>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</si>
  <si>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</si>
  <si>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</si>
  <si>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</si>
  <si>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</si>
  <si>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</si>
  <si>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</si>
  <si>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</si>
  <si>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</si>
  <si>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</si>
  <si>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</si>
  <si>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</si>
  <si>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</si>
  <si>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</si>
  <si>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</si>
  <si>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</si>
  <si>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</si>
  <si>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</si>
  <si>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</si>
  <si>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</si>
  <si>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</si>
  <si>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</si>
  <si>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</si>
  <si>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</si>
  <si>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</si>
  <si>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</si>
  <si>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</si>
  <si>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</si>
  <si>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</si>
  <si>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</si>
  <si>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</si>
  <si>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</si>
  <si>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</si>
  <si>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</si>
  <si>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</si>
  <si>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</si>
  <si>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</si>
  <si>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</si>
  <si>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</si>
  <si>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</si>
  <si>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</si>
  <si>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</si>
  <si>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</si>
  <si>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</si>
  <si>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</si>
  <si>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</si>
  <si>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</si>
  <si>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</si>
  <si>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</si>
  <si>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</si>
  <si>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</si>
  <si>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</si>
  <si>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</si>
  <si>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</si>
  <si>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</si>
  <si>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</si>
  <si>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</si>
  <si>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</si>
  <si>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</si>
  <si>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</si>
  <si>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</si>
  <si>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</si>
  <si>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</si>
  <si>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</si>
  <si>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</si>
  <si>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</si>
  <si>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</si>
  <si>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</si>
  <si>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</si>
  <si>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</si>
  <si>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</si>
  <si>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</si>
  <si>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</si>
  <si>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</si>
  <si>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</si>
  <si>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</si>
  <si>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</si>
  <si>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</si>
  <si>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</si>
  <si>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</si>
  <si>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</si>
  <si>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</si>
  <si>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</si>
  <si>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</si>
  <si>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</si>
  <si>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</si>
  <si>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</si>
  <si>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</si>
  <si>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</si>
  <si>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</si>
  <si>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</si>
  <si>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</si>
  <si>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</si>
  <si>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</si>
  <si>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</si>
  <si>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</si>
  <si>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</si>
  <si>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</si>
  <si>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</si>
  <si>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</si>
  <si>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</si>
  <si>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</si>
  <si>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</si>
  <si>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</si>
  <si>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</si>
  <si>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</si>
  <si>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</si>
  <si>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</si>
  <si>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</si>
  <si>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</si>
  <si>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</si>
  <si>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</si>
  <si>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</si>
  <si>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</si>
  <si>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</si>
  <si>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</si>
  <si>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</si>
  <si>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</si>
  <si>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</si>
  <si>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</si>
  <si>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</si>
  <si>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</si>
  <si>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</si>
  <si>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</si>
  <si>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</si>
  <si>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</si>
  <si>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</si>
  <si>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</si>
  <si>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</si>
  <si>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</si>
  <si>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</si>
  <si>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</si>
  <si>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</si>
  <si>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</si>
  <si>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</si>
  <si>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</si>
  <si>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</si>
  <si>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</si>
  <si>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</si>
  <si>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</si>
  <si>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</si>
  <si>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</si>
  <si>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</si>
  <si>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</si>
  <si>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</si>
  <si>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</si>
  <si>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</si>
  <si>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</si>
  <si>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</si>
  <si>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</si>
  <si>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</si>
  <si>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</si>
  <si>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</si>
  <si>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</si>
  <si>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</si>
  <si>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</si>
  <si>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</si>
  <si>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</si>
  <si>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</si>
  <si>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</si>
  <si>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</si>
  <si>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</si>
  <si>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</si>
  <si>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</si>
  <si>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</si>
  <si>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</si>
  <si>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</si>
  <si>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</si>
  <si>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</si>
  <si>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</si>
  <si>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</si>
  <si>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</si>
  <si>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</si>
  <si>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</si>
  <si>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</si>
  <si>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</si>
  <si>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</si>
  <si>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</si>
  <si>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</si>
  <si>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</si>
  <si>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</si>
  <si>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</si>
  <si>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</si>
  <si>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</si>
  <si>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</si>
  <si>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</si>
  <si>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</si>
  <si>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</si>
  <si>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</si>
  <si>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</si>
  <si>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</si>
  <si>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</si>
  <si>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</si>
  <si>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</si>
  <si>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</si>
  <si>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</si>
  <si>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</si>
  <si>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</si>
  <si>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</si>
  <si>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</si>
  <si>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</si>
  <si>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</si>
  <si>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</si>
  <si>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</si>
  <si>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</si>
  <si>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</si>
  <si>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</si>
  <si>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</si>
  <si>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</si>
  <si>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</si>
  <si>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</si>
  <si>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</si>
  <si>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</si>
  <si>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</si>
  <si>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</si>
  <si>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</si>
  <si>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</si>
  <si>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</si>
  <si>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</si>
  <si>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</si>
  <si>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</si>
  <si>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</si>
  <si>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</si>
  <si>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</si>
  <si>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</si>
  <si>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</si>
  <si>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</si>
  <si>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</si>
  <si>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</si>
  <si>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</si>
  <si>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</si>
  <si>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</si>
  <si>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</si>
  <si>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</si>
  <si>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</si>
  <si>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</si>
  <si>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</si>
  <si>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</si>
  <si>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</si>
  <si>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</si>
  <si>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</si>
  <si>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</si>
  <si>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</si>
  <si>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</si>
  <si>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</si>
  <si>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</si>
  <si>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</si>
  <si>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</si>
  <si>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</si>
  <si>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</si>
  <si>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</si>
  <si>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</si>
  <si>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</si>
  <si>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</si>
  <si>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</si>
  <si>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</si>
  <si>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</si>
  <si>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</si>
  <si>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</si>
  <si>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</si>
  <si>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</si>
  <si>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</si>
  <si>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</si>
  <si>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</si>
  <si>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</si>
  <si>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</si>
  <si>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</si>
  <si>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</si>
  <si>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</si>
  <si>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</si>
  <si>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</si>
  <si>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</si>
  <si>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</si>
  <si>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</si>
  <si>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</si>
  <si>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</si>
  <si>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</si>
  <si>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</si>
  <si>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</si>
  <si>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</si>
  <si>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</si>
  <si>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</si>
  <si>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</si>
  <si>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</si>
  <si>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</si>
  <si>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</si>
  <si>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</si>
  <si>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</si>
  <si>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</si>
  <si>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</si>
  <si>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</si>
  <si>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</si>
  <si>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</si>
  <si>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</si>
  <si>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</si>
  <si>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</si>
  <si>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</si>
  <si>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</si>
  <si>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</si>
  <si>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</si>
  <si>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</si>
  <si>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</si>
  <si>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</si>
  <si>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</si>
  <si>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</si>
  <si>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</si>
  <si>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</si>
  <si>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</si>
  <si>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</si>
  <si>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</si>
  <si>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</si>
  <si>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</si>
  <si>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</si>
  <si>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</si>
  <si>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</si>
  <si>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</si>
  <si>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</si>
  <si>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</si>
  <si>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</si>
  <si>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</si>
  <si>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</si>
  <si>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</si>
  <si>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</si>
  <si>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</si>
  <si>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</si>
  <si>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</si>
  <si>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</si>
  <si>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</si>
  <si>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</si>
  <si>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</si>
  <si>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</si>
  <si>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</si>
  <si>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</si>
  <si>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</si>
  <si>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</si>
  <si>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</si>
  <si>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</si>
  <si>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</si>
  <si>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</si>
  <si>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</si>
  <si>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</si>
  <si>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</si>
  <si>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</si>
  <si>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</si>
  <si>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</si>
  <si>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</si>
  <si>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</si>
  <si>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</si>
  <si>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</si>
  <si>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</si>
  <si>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</si>
  <si>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</si>
  <si>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</si>
  <si>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</si>
  <si>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</si>
  <si>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</si>
  <si>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</si>
  <si>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</si>
  <si>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</si>
  <si>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</si>
  <si>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</si>
  <si>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</si>
  <si>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</si>
  <si>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</si>
  <si>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</si>
  <si>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</si>
  <si>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</si>
  <si>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</si>
  <si>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</si>
  <si>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</si>
  <si>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</si>
  <si>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</si>
  <si>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</si>
  <si>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</si>
  <si>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</si>
  <si>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</si>
  <si>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</si>
  <si>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</si>
  <si>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</si>
  <si>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</si>
  <si>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</si>
  <si>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</si>
  <si>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</si>
  <si>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</si>
  <si>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</si>
  <si>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</si>
  <si>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</si>
  <si>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</si>
  <si>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</si>
  <si>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</si>
  <si>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</si>
  <si>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</si>
  <si>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</si>
  <si>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</si>
  <si>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</si>
  <si>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</si>
  <si>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</si>
  <si>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</si>
  <si>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</si>
  <si>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</si>
  <si>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</si>
  <si>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</si>
  <si>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</si>
  <si>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</si>
  <si>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</si>
  <si>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</si>
  <si>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</si>
  <si>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</si>
  <si>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</si>
  <si>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</si>
  <si>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</si>
  <si>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</si>
  <si>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</si>
  <si>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</si>
  <si>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</si>
  <si>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</si>
  <si>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</si>
  <si>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</si>
  <si>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</si>
  <si>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</si>
  <si>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</si>
  <si>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</si>
  <si>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</si>
  <si>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</si>
  <si>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</si>
  <si>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</si>
  <si>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</si>
  <si>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</si>
  <si>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</si>
  <si>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</si>
  <si>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</si>
  <si>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</si>
  <si>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</si>
  <si>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</si>
  <si>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</si>
  <si>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</si>
  <si>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</si>
  <si>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</si>
  <si>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</si>
  <si>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</si>
  <si>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</si>
  <si>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</si>
  <si>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</si>
  <si>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</si>
  <si>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</si>
  <si>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</si>
  <si>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</si>
  <si>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</si>
  <si>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</si>
  <si>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</si>
  <si>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</si>
  <si>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</si>
  <si>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</si>
  <si>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</si>
  <si>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</si>
  <si>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</si>
  <si>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</si>
  <si>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</si>
  <si>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</si>
  <si>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</si>
  <si>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</si>
  <si>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</si>
  <si>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</si>
  <si>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</si>
  <si>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</si>
  <si>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</si>
  <si>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</si>
  <si>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</si>
  <si>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</si>
  <si>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</si>
  <si>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</si>
  <si>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</si>
  <si>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</si>
  <si>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</si>
  <si>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</si>
  <si>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</si>
  <si>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</si>
  <si>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</si>
  <si>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</si>
  <si>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</si>
  <si>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</si>
  <si>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</si>
  <si>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</si>
  <si>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</si>
  <si>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</si>
  <si>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</si>
  <si>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</si>
  <si>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</si>
  <si>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</si>
  <si>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</si>
  <si>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</si>
  <si>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</si>
  <si>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</si>
  <si>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</si>
  <si>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</si>
  <si>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</si>
  <si>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</si>
  <si>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</si>
  <si>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</si>
  <si>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</si>
  <si>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</si>
  <si>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</si>
  <si>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</si>
  <si>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</si>
  <si>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</si>
  <si>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</si>
  <si>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</si>
  <si>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</si>
  <si>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</si>
  <si>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</si>
  <si>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</si>
  <si>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</si>
  <si>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</si>
  <si>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</si>
  <si>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</si>
  <si>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</si>
  <si>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</si>
  <si>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</si>
  <si>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</si>
  <si>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</si>
  <si>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</si>
  <si>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</si>
  <si>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</si>
  <si>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</si>
  <si>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</si>
  <si>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</si>
  <si>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</si>
  <si>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</si>
  <si>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</si>
  <si>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</si>
  <si>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</si>
  <si>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</si>
  <si>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</si>
  <si>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</si>
  <si>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</si>
  <si>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</si>
  <si>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</si>
  <si>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</si>
  <si>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</si>
  <si>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</si>
  <si>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</si>
  <si>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</si>
  <si>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</si>
  <si>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</si>
  <si>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</si>
  <si>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</si>
  <si>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</si>
  <si>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</si>
  <si>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</si>
  <si>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</si>
  <si>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</si>
  <si>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</si>
  <si>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</si>
  <si>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</si>
  <si>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</si>
  <si>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</si>
  <si>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</si>
  <si>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</si>
  <si>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</si>
  <si>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</si>
  <si>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</si>
  <si>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</si>
  <si>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</si>
  <si>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</si>
  <si>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</si>
  <si>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</si>
  <si>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</si>
  <si>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</si>
  <si>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</si>
  <si>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</si>
  <si>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</si>
  <si>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</si>
  <si>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</si>
  <si>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</si>
  <si>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</si>
  <si>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</si>
  <si>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</si>
  <si>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</si>
  <si>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</si>
  <si>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</si>
  <si>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</si>
  <si>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</si>
  <si>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</si>
  <si>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</si>
  <si>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</si>
  <si>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</si>
  <si>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</si>
  <si>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</si>
  <si>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</si>
  <si>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</si>
  <si>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</si>
  <si>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</si>
  <si>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</si>
  <si>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</si>
  <si>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</si>
  <si>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</si>
  <si>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</si>
  <si>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</si>
  <si>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</si>
  <si>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</si>
  <si>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</si>
  <si>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</si>
  <si>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</si>
  <si>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</si>
  <si>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</si>
  <si>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</si>
  <si>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</si>
  <si>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</si>
  <si>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</si>
  <si>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</si>
  <si>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</si>
  <si>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</si>
  <si>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</si>
  <si>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</si>
  <si>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</si>
  <si>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</si>
  <si>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</si>
  <si>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</si>
  <si>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</si>
  <si>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</si>
  <si>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</si>
  <si>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</si>
  <si>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</si>
  <si>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</si>
  <si>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</si>
  <si>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</si>
  <si>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</si>
  <si>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</si>
  <si>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</si>
  <si>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</si>
  <si>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</si>
  <si>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</si>
  <si>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</si>
  <si>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</si>
  <si>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</si>
  <si>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</si>
  <si>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</si>
  <si>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</si>
  <si>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</si>
  <si>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</si>
  <si>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</si>
  <si>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</si>
  <si>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</si>
  <si>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</si>
  <si>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</si>
  <si>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</si>
  <si>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</si>
  <si>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</si>
  <si>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</si>
  <si>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</si>
  <si>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</si>
  <si>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</si>
  <si>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</si>
  <si>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</si>
  <si>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</si>
  <si>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</si>
  <si>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</si>
  <si>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</si>
  <si>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</si>
  <si>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</si>
  <si>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</si>
  <si>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</si>
  <si>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</si>
  <si>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</si>
  <si>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</si>
  <si>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</si>
  <si>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</si>
  <si>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</si>
  <si>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</si>
  <si>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</si>
  <si>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</si>
  <si>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</si>
  <si>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</si>
  <si>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</si>
  <si>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</si>
  <si>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</si>
  <si>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</si>
  <si>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</si>
  <si>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</si>
  <si>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</si>
  <si>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</si>
  <si>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</si>
  <si>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</si>
  <si>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</si>
  <si>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</si>
  <si>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</si>
  <si>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</si>
  <si>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</si>
  <si>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</si>
  <si>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</si>
  <si>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</si>
  <si>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</si>
  <si>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</si>
  <si>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</si>
  <si>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</si>
  <si>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</si>
  <si>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</si>
  <si>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</si>
  <si>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</si>
  <si>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</si>
  <si>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</si>
  <si>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</si>
  <si>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</si>
  <si>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</si>
  <si>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</si>
  <si>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</si>
  <si>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</si>
  <si>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</si>
  <si>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</si>
  <si>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</si>
  <si>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</si>
  <si>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</si>
  <si>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</si>
  <si>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</si>
  <si>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</si>
  <si>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</si>
  <si>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</si>
  <si>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</si>
  <si>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</si>
  <si>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</si>
  <si>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</si>
  <si>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</si>
  <si>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</si>
  <si>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</si>
  <si>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</si>
  <si>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</si>
  <si>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</si>
  <si>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</si>
  <si>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</si>
  <si>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</si>
  <si>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</si>
  <si>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</si>
  <si>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</si>
  <si>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</si>
  <si>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</si>
  <si>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</si>
  <si>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</si>
  <si>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</si>
  <si>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</si>
  <si>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</si>
  <si>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</si>
  <si>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</si>
  <si>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</si>
  <si>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</si>
  <si>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</si>
  <si>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</si>
  <si>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</si>
  <si>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</si>
  <si>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</si>
  <si>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</si>
  <si>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</si>
  <si>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</si>
  <si>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</si>
  <si>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</si>
  <si>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</si>
  <si>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</si>
  <si>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</si>
  <si>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</si>
  <si>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</si>
  <si>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</si>
  <si>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</si>
  <si>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</si>
  <si>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</si>
  <si>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</si>
  <si>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</si>
  <si>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</si>
  <si>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</si>
  <si>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</si>
  <si>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</si>
  <si>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</si>
  <si>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</si>
  <si>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</si>
  <si>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</si>
  <si>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</si>
  <si>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</si>
  <si>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</si>
  <si>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</si>
  <si>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</si>
  <si>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</si>
  <si>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</si>
  <si>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</si>
  <si>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</si>
  <si>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</si>
  <si>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</si>
  <si>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</si>
  <si>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</si>
  <si>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</si>
  <si>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</si>
  <si>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</si>
  <si>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</si>
  <si>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</si>
  <si>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</si>
  <si>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</si>
  <si>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</si>
  <si>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</si>
  <si>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</si>
  <si>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</si>
  <si>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</si>
  <si>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</si>
  <si>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</si>
  <si>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</si>
  <si>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</si>
  <si>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</si>
  <si>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</si>
  <si>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</si>
  <si>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</si>
  <si>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</si>
  <si>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</si>
  <si>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</si>
  <si>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</si>
  <si>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</si>
  <si>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</si>
  <si>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</si>
  <si>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</si>
  <si>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</si>
  <si>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</si>
  <si>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</si>
  <si>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</si>
  <si>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</si>
  <si>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</si>
  <si>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</si>
  <si>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</si>
  <si>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</si>
  <si>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</si>
  <si>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</si>
  <si>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</si>
  <si>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</si>
  <si>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</si>
  <si>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</si>
  <si>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</si>
  <si>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</si>
  <si>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</si>
  <si>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</si>
  <si>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</si>
  <si>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</si>
  <si>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</si>
  <si>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</si>
  <si>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</si>
  <si>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</si>
  <si>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</si>
  <si>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</si>
  <si>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</si>
  <si>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</si>
  <si>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</si>
  <si>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</si>
  <si>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</si>
  <si>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</si>
  <si>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</si>
  <si>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</si>
  <si>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</si>
  <si>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</si>
  <si>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</si>
  <si>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</si>
  <si>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</si>
  <si>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</si>
  <si>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</si>
  <si>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</si>
  <si>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</si>
  <si>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</si>
  <si>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</si>
  <si>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</si>
  <si>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</si>
  <si>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</si>
  <si>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</si>
  <si>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</si>
  <si>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</si>
  <si>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</si>
  <si>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</si>
  <si>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</si>
  <si>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</si>
  <si>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</si>
  <si>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</si>
  <si>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</si>
  <si>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</si>
  <si>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</si>
  <si>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</si>
  <si>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</si>
  <si>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</si>
  <si>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</si>
  <si>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</si>
  <si>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</si>
  <si>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</si>
  <si>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</si>
  <si>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</si>
  <si>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</si>
  <si>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</si>
  <si>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</si>
  <si>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</si>
  <si>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</si>
  <si>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</si>
  <si>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</si>
  <si>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</si>
  <si>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</si>
  <si>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</si>
  <si>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</si>
  <si>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</si>
  <si>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</si>
  <si>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</si>
  <si>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</si>
  <si>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</si>
  <si>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</si>
  <si>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</si>
  <si>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</si>
  <si>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</si>
  <si>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</si>
  <si>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</si>
  <si>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</si>
  <si>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</si>
  <si>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</si>
  <si>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</si>
  <si>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</si>
  <si>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</si>
  <si>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</si>
  <si>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</si>
  <si>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</si>
  <si>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</si>
  <si>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</si>
  <si>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</si>
  <si>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</si>
  <si>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</si>
  <si>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</si>
  <si>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</si>
  <si>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</si>
  <si>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</si>
  <si>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</si>
  <si>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</si>
  <si>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</si>
  <si>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</si>
  <si>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</si>
  <si>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</si>
  <si>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</si>
  <si>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</si>
  <si>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</si>
  <si>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</si>
  <si>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</si>
  <si>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</si>
  <si>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</si>
  <si>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</si>
  <si>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</si>
  <si>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</si>
  <si>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</si>
  <si>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</si>
  <si>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</si>
  <si>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</si>
  <si>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</si>
  <si>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</si>
  <si>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</si>
  <si>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</si>
  <si>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</si>
  <si>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</si>
  <si>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</si>
  <si>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</si>
  <si>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</si>
  <si>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</si>
  <si>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</si>
  <si>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</si>
  <si>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</si>
  <si>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</si>
  <si>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</si>
  <si>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</si>
  <si>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</si>
  <si>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</si>
  <si>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</si>
  <si>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</si>
  <si>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</si>
  <si>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</si>
  <si>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</si>
  <si>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</si>
  <si>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</si>
  <si>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</si>
  <si>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</si>
  <si>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</si>
  <si>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</si>
  <si>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</si>
  <si>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</si>
  <si>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</si>
  <si>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</si>
  <si>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</si>
  <si>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</si>
  <si>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</si>
  <si>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</si>
  <si>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</si>
  <si>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</si>
  <si>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</si>
  <si>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</si>
  <si>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</si>
  <si>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</si>
  <si>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</si>
  <si>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</si>
  <si>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</si>
  <si>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</si>
  <si>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</si>
  <si>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</si>
  <si>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</si>
  <si>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</si>
  <si>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</si>
  <si>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</si>
  <si>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</si>
  <si>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</si>
  <si>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</si>
  <si>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</si>
  <si>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</si>
  <si>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</si>
  <si>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</si>
  <si>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</si>
  <si>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</si>
  <si>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</si>
  <si>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</si>
  <si>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</si>
  <si>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</si>
  <si>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</si>
  <si>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</si>
  <si>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</si>
  <si>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</si>
  <si>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</si>
  <si>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</si>
  <si>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</si>
  <si>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</si>
  <si>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</si>
  <si>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</si>
  <si>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</si>
  <si>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</si>
  <si>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</si>
  <si>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</si>
  <si>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</si>
  <si>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</si>
  <si>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</si>
  <si>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</si>
  <si>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</si>
  <si>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</si>
  <si>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</si>
  <si>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</si>
  <si>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</si>
  <si>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</si>
  <si>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</si>
  <si>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</si>
  <si>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</si>
  <si>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</si>
  <si>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</si>
  <si>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</si>
  <si>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</si>
  <si>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</si>
  <si>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</si>
  <si>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</si>
  <si>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</si>
  <si>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</si>
  <si>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</si>
  <si>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</si>
  <si>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</si>
  <si>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</si>
  <si>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</si>
  <si>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</si>
  <si>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</si>
  <si>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</si>
  <si>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</si>
  <si>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</si>
  <si>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</si>
  <si>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</si>
  <si>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</si>
  <si>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</si>
  <si>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</si>
  <si>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</si>
  <si>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</si>
  <si>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</si>
  <si>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</si>
  <si>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</si>
  <si>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</si>
  <si>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</si>
  <si>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</si>
  <si>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</si>
  <si>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</si>
  <si>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</si>
  <si>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</si>
  <si>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</si>
  <si>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</si>
  <si>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</si>
  <si>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</si>
  <si>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</si>
  <si>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</si>
  <si>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</si>
  <si>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</si>
  <si>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</si>
  <si>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</si>
  <si>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</si>
  <si>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</si>
  <si>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</si>
  <si>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</si>
  <si>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</si>
  <si>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</si>
  <si>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</si>
  <si>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</si>
  <si>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</si>
  <si>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</si>
  <si>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</si>
  <si>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</si>
  <si>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</si>
  <si>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</si>
  <si>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</si>
  <si>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</si>
  <si>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</si>
  <si>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</si>
  <si>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</si>
  <si>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</si>
  <si>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</si>
  <si>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</si>
  <si>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</si>
  <si>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</si>
  <si>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</si>
  <si>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</si>
  <si>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</si>
  <si>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</si>
  <si>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</si>
  <si>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</si>
  <si>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</si>
  <si>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</si>
  <si>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</si>
  <si>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</si>
  <si>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</si>
  <si>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</si>
  <si>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</si>
  <si>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</si>
  <si>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</si>
  <si>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</si>
  <si>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</si>
  <si>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</si>
  <si>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</si>
  <si>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</si>
  <si>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</si>
  <si>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</si>
  <si>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</si>
  <si>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</si>
  <si>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</si>
  <si>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</si>
  <si>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</si>
  <si>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</si>
  <si>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</si>
  <si>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</si>
  <si>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</si>
  <si>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</si>
  <si>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</si>
  <si>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</si>
  <si>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</si>
  <si>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</si>
  <si>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</si>
  <si>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</si>
  <si>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</si>
  <si>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</si>
  <si>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</si>
  <si>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</si>
  <si>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</si>
  <si>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</si>
  <si>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</si>
  <si>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</si>
  <si>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</si>
  <si>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</si>
  <si>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</si>
  <si>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</si>
  <si>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</si>
  <si>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</si>
  <si>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</si>
  <si>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</si>
  <si>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</si>
  <si>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</si>
  <si>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</si>
  <si>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</si>
  <si>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</si>
  <si>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</si>
  <si>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</si>
  <si>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</si>
  <si>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</si>
  <si>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</si>
  <si>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</si>
  <si>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</si>
  <si>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</si>
  <si>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</si>
  <si>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</si>
  <si>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</si>
  <si>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</si>
  <si>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</si>
  <si>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</si>
  <si>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</si>
  <si>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</si>
  <si>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</si>
  <si>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</si>
  <si>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</si>
  <si>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</si>
  <si>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</si>
  <si>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</si>
  <si>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</si>
  <si>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</si>
  <si>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</si>
  <si>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</si>
  <si>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</si>
  <si>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</si>
  <si>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</si>
  <si>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</si>
  <si>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</si>
  <si>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</si>
  <si>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</si>
  <si>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</si>
  <si>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</si>
  <si>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</si>
  <si>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</si>
  <si>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</si>
  <si>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</si>
  <si>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</si>
  <si>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</si>
  <si>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</si>
  <si>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</si>
  <si>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</si>
  <si>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</si>
  <si>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</si>
  <si>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</si>
  <si>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</si>
  <si>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</si>
  <si>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</si>
  <si>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</si>
  <si>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</si>
  <si>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</si>
  <si>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</si>
  <si>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</si>
  <si>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</si>
  <si>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</si>
  <si>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</si>
  <si>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</si>
  <si>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</si>
  <si>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</si>
  <si>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</si>
  <si>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</si>
  <si>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</si>
  <si>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</si>
  <si>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</si>
  <si>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</si>
  <si>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</si>
  <si>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</si>
  <si>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</si>
  <si>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</si>
  <si>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</si>
  <si>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</si>
  <si>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</si>
  <si>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</si>
  <si>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</si>
  <si>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</si>
  <si>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</si>
  <si>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</si>
  <si>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</si>
  <si>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</si>
  <si>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</si>
  <si>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</si>
  <si>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</si>
  <si>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</si>
  <si>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</si>
  <si>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</si>
  <si>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</si>
  <si>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</si>
  <si>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</si>
  <si>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</si>
  <si>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</si>
  <si>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</si>
  <si>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</si>
  <si>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</si>
  <si>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</si>
  <si>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</si>
  <si>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</si>
  <si>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</si>
  <si>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</si>
  <si>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</si>
  <si>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</si>
  <si>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</si>
  <si>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</si>
  <si>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</si>
  <si>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</si>
  <si>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</si>
  <si>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</si>
  <si>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</si>
  <si>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</si>
  <si>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</si>
  <si>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</si>
  <si>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</si>
  <si>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</si>
  <si>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</si>
  <si>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</si>
  <si>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</si>
  <si>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</si>
  <si>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</si>
  <si>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</si>
  <si>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</si>
  <si>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</si>
  <si>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</si>
  <si>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</si>
  <si>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</si>
  <si>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</si>
  <si>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</si>
  <si>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</si>
  <si>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</si>
  <si>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</si>
  <si>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</si>
  <si>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</si>
  <si>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</si>
  <si>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</si>
  <si>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</si>
  <si>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</si>
  <si>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</si>
  <si>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</si>
  <si>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</si>
  <si>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</si>
  <si>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</si>
  <si>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</si>
  <si>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</si>
  <si>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</si>
  <si>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</si>
  <si>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</si>
  <si>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</si>
  <si>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</si>
  <si>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</si>
  <si>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</si>
  <si>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</si>
  <si>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</si>
  <si>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</si>
  <si>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</si>
  <si>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</si>
  <si>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</si>
  <si>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</si>
  <si>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</si>
  <si>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</si>
  <si>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</si>
  <si>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</si>
  <si>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</si>
  <si>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</si>
  <si>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</si>
  <si>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</si>
  <si>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</si>
  <si>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</si>
  <si>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</si>
  <si>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</si>
  <si>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</si>
  <si>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</si>
  <si>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</si>
  <si>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</si>
  <si>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</si>
  <si>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</si>
  <si>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</si>
  <si>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</si>
  <si>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</si>
  <si>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</si>
  <si>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</si>
  <si>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</si>
  <si>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</si>
  <si>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</si>
  <si>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</si>
  <si>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</si>
  <si>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</si>
  <si>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</si>
  <si>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</si>
  <si>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</si>
  <si>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</si>
  <si>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</si>
  <si>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</si>
  <si>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</si>
  <si>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</si>
  <si>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</si>
  <si>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</si>
  <si>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</si>
  <si>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</si>
  <si>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</si>
  <si>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</si>
  <si>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</si>
  <si>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</si>
  <si>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</si>
  <si>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</si>
  <si>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</si>
  <si>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</si>
  <si>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</si>
  <si>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</si>
  <si>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</si>
  <si>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</si>
  <si>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</si>
  <si>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</si>
  <si>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</si>
  <si>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</si>
  <si>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</si>
  <si>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</si>
  <si>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</si>
  <si>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</si>
  <si>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</si>
  <si>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</si>
  <si>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</si>
  <si>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</si>
  <si>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</si>
  <si>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</si>
  <si>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</si>
  <si>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</si>
  <si>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</si>
  <si>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</si>
  <si>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</si>
  <si>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</si>
  <si>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</si>
  <si>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</si>
  <si>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</si>
  <si>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</si>
  <si>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</si>
  <si>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</si>
  <si>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</si>
  <si>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</si>
  <si>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</si>
  <si>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</si>
  <si>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</si>
  <si>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</si>
  <si>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</si>
  <si>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</si>
  <si>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</si>
  <si>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</si>
  <si>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</si>
  <si>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</si>
  <si>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</si>
  <si>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</si>
  <si>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</si>
  <si>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</si>
  <si>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</si>
  <si>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</si>
  <si>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</si>
  <si>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</si>
  <si>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</si>
  <si>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</si>
  <si>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</si>
  <si>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</si>
  <si>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</si>
  <si>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</si>
  <si>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</si>
  <si>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</si>
  <si>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</si>
  <si>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</si>
  <si>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</si>
  <si>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</si>
  <si>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</si>
  <si>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</si>
  <si>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</si>
  <si>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</si>
  <si>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</si>
  <si>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</si>
  <si>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</si>
  <si>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</si>
  <si>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</si>
  <si>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</si>
  <si>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</si>
  <si>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</si>
  <si>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</si>
  <si>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</si>
  <si>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</si>
  <si>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</si>
  <si>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</si>
  <si>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</si>
  <si>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</si>
  <si>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</si>
  <si>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</si>
  <si>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</si>
  <si>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</si>
  <si>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</si>
  <si>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</si>
  <si>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</si>
  <si>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</si>
  <si>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</si>
  <si>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</si>
  <si>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</si>
  <si>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</si>
  <si>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</si>
  <si>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</si>
  <si>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</si>
  <si>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</si>
  <si>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</si>
  <si>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</si>
  <si>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</si>
  <si>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</si>
  <si>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</si>
  <si>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</si>
  <si>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</si>
  <si>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</si>
  <si>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</si>
  <si>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</si>
  <si>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</si>
  <si>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</si>
  <si>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</si>
  <si>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</si>
  <si>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</si>
  <si>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</si>
  <si>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</si>
  <si>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</si>
  <si>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</si>
  <si>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</si>
  <si>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</si>
  <si>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</si>
  <si>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</si>
  <si>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</si>
  <si>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</si>
  <si>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</si>
  <si>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</si>
  <si>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</si>
  <si>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</si>
  <si>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</si>
  <si>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</si>
  <si>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</si>
  <si>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</si>
  <si>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</si>
  <si>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</si>
  <si>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</si>
  <si>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</si>
  <si>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</si>
  <si>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</si>
  <si>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</si>
  <si>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</si>
  <si>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</si>
  <si>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</si>
  <si>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</si>
  <si>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</si>
  <si>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</si>
  <si>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</si>
  <si>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</si>
  <si>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</si>
  <si>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</si>
  <si>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</si>
  <si>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</si>
  <si>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</si>
  <si>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</si>
  <si>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</si>
  <si>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</si>
  <si>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</si>
  <si>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</si>
  <si>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</si>
  <si>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</si>
  <si>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</si>
  <si>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</si>
  <si>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</si>
  <si>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</si>
  <si>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</si>
  <si>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</si>
  <si>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</si>
  <si>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</si>
  <si>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</si>
  <si>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</si>
  <si>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</si>
  <si>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</si>
  <si>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</si>
  <si>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</si>
  <si>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</si>
  <si>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</si>
  <si>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</si>
  <si>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</si>
  <si>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</si>
  <si>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</si>
  <si>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</si>
  <si>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</si>
  <si>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</si>
  <si>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</si>
  <si>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</si>
  <si>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</si>
  <si>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</si>
  <si>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</si>
  <si>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</si>
  <si>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</si>
  <si>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</si>
  <si>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</si>
  <si>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</si>
  <si>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</si>
  <si>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</si>
  <si>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</si>
  <si>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</si>
  <si>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</si>
  <si>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</si>
  <si>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</si>
  <si>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</si>
  <si>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</si>
  <si>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</si>
  <si>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</si>
  <si>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</si>
  <si>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</si>
  <si>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</si>
  <si>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</si>
  <si>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</si>
  <si>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</si>
  <si>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</si>
  <si>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</si>
  <si>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</si>
  <si>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</si>
  <si>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</si>
  <si>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</si>
  <si>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</si>
  <si>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</si>
  <si>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</si>
  <si>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</si>
  <si>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</si>
  <si>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</si>
  <si>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</si>
  <si>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</si>
  <si>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</si>
  <si>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</si>
  <si>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</si>
  <si>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</si>
  <si>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</si>
  <si>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</si>
  <si>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</si>
  <si>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</si>
  <si>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</si>
  <si>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</si>
  <si>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</si>
  <si>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</si>
  <si>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</si>
  <si>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</si>
  <si>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</si>
  <si>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</si>
  <si>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</si>
  <si>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</si>
  <si>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</si>
  <si>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</si>
  <si>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</si>
  <si>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</si>
  <si>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</si>
  <si>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</si>
  <si>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</si>
  <si>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</si>
  <si>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</si>
  <si>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</si>
  <si>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</si>
  <si>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</si>
  <si>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</si>
  <si>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</si>
  <si>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</si>
  <si>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</si>
  <si>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</si>
  <si>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</si>
  <si>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</si>
  <si>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</si>
  <si>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</si>
  <si>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</si>
  <si>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</si>
  <si>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</si>
  <si>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</si>
  <si>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</si>
  <si>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</si>
  <si>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</si>
  <si>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</si>
  <si>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</si>
  <si>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</si>
  <si>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</si>
  <si>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</si>
  <si>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</si>
  <si>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</si>
  <si>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</si>
  <si>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</si>
  <si>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</si>
  <si>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</si>
  <si>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</si>
  <si>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</si>
  <si>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</si>
  <si>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</si>
  <si>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</si>
  <si>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</si>
  <si>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</si>
  <si>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</si>
  <si>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</si>
  <si>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</si>
  <si>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</si>
  <si>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</si>
  <si>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</si>
  <si>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</si>
  <si>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</si>
  <si>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</si>
  <si>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</si>
  <si>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</si>
  <si>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</si>
  <si>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</si>
  <si>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</si>
  <si>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</si>
  <si>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</si>
  <si>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</si>
  <si>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</si>
  <si>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</si>
  <si>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</si>
  <si>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</si>
  <si>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</si>
  <si>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</si>
  <si>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</si>
  <si>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</si>
  <si>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</si>
  <si>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</si>
  <si>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</si>
  <si>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</si>
  <si>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</si>
  <si>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</si>
  <si>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</si>
  <si>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</si>
  <si>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</si>
  <si>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</si>
  <si>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</si>
  <si>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</si>
  <si>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</si>
  <si>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</si>
  <si>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</si>
  <si>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</si>
  <si>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</si>
  <si>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</si>
  <si>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</si>
  <si>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</si>
  <si>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</si>
  <si>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</si>
  <si>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</si>
  <si>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</si>
  <si>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</si>
  <si>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</si>
  <si>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</si>
  <si>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</si>
  <si>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</si>
  <si>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</si>
  <si>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</si>
  <si>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</si>
  <si>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</si>
  <si>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</si>
  <si>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</si>
  <si>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</si>
  <si>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</si>
  <si>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</si>
  <si>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</si>
  <si>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</si>
  <si>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</si>
  <si>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</si>
  <si>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</si>
  <si>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</si>
  <si>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</si>
  <si>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</si>
  <si>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</si>
  <si>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</si>
  <si>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</si>
  <si>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</si>
  <si>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</si>
  <si>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</si>
  <si>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</si>
  <si>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</si>
  <si>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</si>
  <si>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</si>
  <si>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</si>
  <si>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</si>
  <si>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</si>
  <si>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</si>
  <si>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</si>
  <si>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</si>
  <si>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</si>
  <si>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</si>
  <si>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</si>
  <si>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</si>
  <si>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</si>
  <si>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</si>
  <si>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</si>
  <si>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</si>
  <si>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</si>
  <si>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</si>
  <si>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</si>
  <si>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</si>
  <si>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</si>
  <si>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</si>
  <si>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</si>
  <si>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</si>
  <si>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</si>
  <si>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</si>
  <si>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</si>
  <si>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</si>
  <si>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</si>
  <si>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</si>
  <si>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</si>
  <si>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</si>
  <si>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</si>
  <si>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</si>
  <si>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</si>
  <si>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</si>
  <si>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</si>
  <si>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</si>
  <si>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</si>
  <si>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</si>
  <si>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</si>
  <si>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</si>
  <si>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</si>
  <si>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</si>
  <si>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</si>
  <si>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</si>
  <si>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</si>
  <si>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</si>
  <si>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</si>
  <si>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</si>
  <si>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</si>
  <si>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</si>
  <si>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</si>
  <si>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</si>
  <si>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</si>
  <si>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</si>
  <si>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</si>
  <si>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</si>
  <si>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</si>
  <si>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</si>
  <si>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</si>
  <si>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</si>
  <si>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</si>
  <si>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</si>
  <si>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</si>
  <si>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</si>
  <si>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</si>
  <si>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</si>
  <si>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</si>
  <si>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</si>
  <si>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</si>
  <si>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</si>
  <si>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</si>
  <si>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</si>
  <si>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</si>
  <si>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</si>
  <si>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</si>
  <si>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</si>
  <si>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</si>
  <si>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</si>
  <si>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</si>
  <si>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</si>
  <si>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</si>
  <si>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</si>
  <si>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</si>
  <si>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</si>
  <si>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</si>
  <si>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</si>
  <si>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</si>
  <si>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</si>
  <si>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</si>
  <si>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</si>
  <si>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</si>
  <si>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</si>
  <si>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</si>
  <si>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</si>
  <si>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</si>
  <si>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</si>
  <si>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</si>
  <si>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</si>
  <si>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</si>
  <si>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</si>
  <si>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</si>
  <si>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</si>
  <si>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</si>
  <si>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</si>
  <si>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</si>
  <si>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</si>
  <si>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</si>
  <si>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</si>
  <si>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</si>
  <si>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</si>
  <si>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</si>
  <si>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</si>
  <si>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</si>
  <si>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</si>
  <si>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</si>
  <si>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</si>
  <si>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</si>
  <si>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</si>
  <si>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</si>
  <si>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</si>
  <si>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</si>
  <si>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</si>
  <si>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</si>
  <si>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</si>
  <si>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</si>
  <si>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</si>
  <si>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</si>
  <si>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</si>
  <si>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</si>
  <si>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</si>
  <si>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</si>
  <si>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</si>
  <si>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</si>
  <si>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</si>
  <si>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</si>
  <si>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</si>
  <si>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</si>
  <si>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</si>
  <si>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</si>
  <si>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</si>
  <si>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</si>
  <si>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</si>
  <si>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</si>
  <si>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</si>
  <si>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</si>
  <si>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</si>
  <si>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</si>
  <si>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</si>
  <si>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</si>
  <si>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</si>
  <si>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</si>
  <si>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</si>
  <si>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</si>
  <si>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</si>
  <si>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</si>
  <si>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</si>
  <si>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</si>
  <si>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</si>
  <si>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</si>
  <si>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</si>
  <si>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</si>
  <si>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</si>
  <si>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</si>
  <si>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</si>
  <si>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</si>
  <si>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</si>
  <si>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</si>
  <si>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</si>
  <si>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</si>
  <si>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</si>
  <si>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</si>
  <si>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</si>
  <si>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</si>
  <si>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</si>
  <si>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</si>
  <si>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</si>
  <si>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</si>
  <si>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</si>
  <si>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</si>
  <si>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</si>
  <si>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</si>
  <si>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</si>
  <si>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</si>
  <si>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</si>
  <si>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</si>
  <si>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</si>
  <si>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</si>
  <si>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</si>
  <si>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</si>
  <si>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</si>
  <si>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</si>
  <si>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</si>
  <si>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</si>
  <si>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</si>
  <si>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</si>
  <si>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</si>
  <si>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</si>
  <si>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</si>
  <si>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</si>
  <si>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</si>
  <si>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</si>
  <si>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</si>
  <si>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</si>
  <si>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</si>
  <si>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</si>
  <si>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</si>
  <si>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</si>
  <si>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</si>
  <si>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</si>
  <si>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</si>
  <si>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</si>
  <si>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</si>
  <si>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</si>
  <si>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</si>
  <si>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</si>
  <si>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</si>
  <si>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</si>
  <si>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</si>
  <si>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</si>
  <si>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</si>
  <si>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</si>
  <si>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</si>
  <si>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</si>
  <si>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</si>
  <si>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</si>
  <si>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</si>
  <si>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</si>
  <si>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</si>
  <si>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</si>
  <si>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</si>
  <si>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</si>
  <si>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</si>
  <si>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</si>
  <si>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</si>
  <si>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</si>
  <si>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</si>
  <si>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</si>
  <si>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</si>
  <si>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</si>
  <si>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</si>
  <si>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</si>
  <si>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</si>
  <si>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</si>
  <si>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</si>
  <si>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</si>
  <si>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</si>
  <si>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</si>
  <si>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</si>
  <si>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</si>
  <si>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</si>
  <si>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</si>
  <si>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</si>
  <si>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</si>
  <si>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</si>
  <si>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</si>
  <si>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</si>
  <si>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</si>
  <si>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</si>
  <si>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</si>
  <si>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</si>
  <si>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</si>
  <si>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</si>
  <si>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</si>
  <si>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</si>
  <si>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</si>
  <si>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</si>
  <si>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</si>
  <si>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</si>
  <si>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</si>
  <si>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</si>
  <si>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</si>
  <si>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</si>
  <si>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</si>
  <si>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</si>
  <si>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</si>
  <si>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</si>
  <si>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</si>
  <si>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</si>
  <si>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</si>
  <si>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</si>
  <si>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</si>
  <si>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</si>
  <si>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</si>
  <si>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</si>
  <si>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</si>
  <si>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</si>
  <si>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</si>
  <si>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</si>
  <si>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</si>
  <si>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</si>
  <si>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</si>
  <si>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</si>
  <si>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</si>
  <si>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</si>
  <si>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</si>
  <si>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</si>
  <si>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</si>
  <si>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</si>
  <si>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</si>
  <si>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</si>
  <si>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</si>
  <si>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</si>
  <si>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</si>
  <si>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</si>
  <si>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</si>
  <si>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</si>
  <si>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</si>
  <si>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</si>
  <si>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</si>
  <si>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</si>
  <si>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</si>
  <si>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</si>
  <si>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</si>
  <si>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</si>
  <si>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</si>
  <si>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</si>
  <si>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</si>
  <si>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</si>
  <si>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</si>
  <si>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</si>
  <si>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</si>
  <si>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</si>
  <si>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</si>
  <si>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</si>
  <si>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</si>
  <si>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</si>
  <si>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</si>
  <si>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</si>
  <si>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</si>
  <si>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</si>
  <si>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</si>
  <si>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</si>
  <si>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</si>
  <si>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</si>
  <si>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</si>
  <si>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</si>
  <si>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</si>
  <si>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</si>
  <si>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</si>
  <si>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</si>
  <si>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</si>
  <si>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</si>
  <si>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</si>
  <si>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</si>
  <si>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</si>
  <si>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</si>
  <si>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</si>
  <si>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</si>
  <si>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</si>
  <si>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</si>
  <si>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</si>
  <si>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</si>
  <si>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</si>
  <si>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</si>
  <si>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</si>
  <si>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</si>
  <si>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</si>
  <si>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</si>
  <si>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</si>
  <si>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</si>
  <si>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</si>
  <si>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</si>
  <si>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</si>
  <si>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</si>
  <si>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</si>
  <si>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</si>
  <si>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</si>
  <si>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</si>
  <si>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</si>
  <si>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</si>
  <si>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</si>
  <si>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</si>
  <si>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</si>
  <si>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</si>
  <si>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</si>
  <si>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</si>
  <si>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</si>
  <si>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</si>
  <si>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</si>
  <si>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</si>
  <si>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</si>
  <si>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</si>
  <si>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</si>
  <si>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</si>
  <si>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</si>
  <si>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</si>
  <si>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</si>
  <si>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</si>
  <si>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</si>
  <si>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</si>
  <si>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</si>
  <si>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</si>
  <si>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</si>
  <si>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</si>
  <si>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</si>
  <si>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</si>
  <si>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</si>
  <si>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</si>
  <si>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</si>
  <si>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</si>
  <si>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</si>
  <si>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</si>
  <si>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</si>
  <si>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</si>
  <si>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</si>
  <si>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</si>
  <si>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</si>
  <si>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</si>
  <si>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</si>
  <si>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</si>
  <si>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</si>
  <si>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</si>
  <si>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</si>
  <si>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</si>
  <si>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</si>
  <si>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</si>
  <si>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</si>
  <si>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</si>
  <si>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</si>
  <si>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</si>
  <si>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</si>
  <si>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</si>
  <si>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</si>
  <si>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</si>
  <si>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</si>
  <si>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</si>
  <si>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</si>
  <si>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</si>
  <si>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</si>
  <si>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</si>
  <si>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</si>
  <si>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</si>
  <si>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</si>
  <si>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</si>
  <si>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</si>
  <si>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</si>
  <si>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</si>
  <si>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</si>
  <si>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</si>
  <si>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</si>
  <si>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</si>
  <si>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</si>
  <si>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</si>
  <si>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</si>
  <si>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</si>
  <si>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</si>
  <si>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</si>
  <si>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</si>
  <si>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</si>
  <si>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</si>
  <si>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</si>
  <si>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</si>
  <si>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</si>
  <si>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</si>
  <si>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</si>
  <si>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</si>
  <si>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</si>
  <si>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</si>
  <si>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</si>
  <si>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</si>
  <si>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</si>
  <si>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</si>
  <si>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</si>
  <si>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</si>
  <si>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</si>
  <si>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</si>
  <si>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</si>
  <si>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</si>
  <si>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</si>
  <si>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</si>
  <si>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</si>
  <si>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</si>
  <si>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</si>
  <si>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</si>
  <si>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</si>
  <si>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</si>
  <si>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</si>
  <si>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</si>
  <si>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</si>
  <si>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</si>
  <si>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</si>
  <si>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</si>
  <si>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</si>
  <si>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</si>
  <si>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</si>
  <si>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</si>
  <si>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</si>
  <si>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</si>
  <si>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</si>
  <si>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</si>
  <si>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</si>
  <si>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</si>
  <si>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</si>
  <si>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</si>
  <si>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</si>
  <si>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</si>
  <si>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</si>
  <si>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</si>
  <si>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</si>
  <si>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</si>
  <si>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</si>
  <si>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</si>
  <si>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</si>
  <si>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</si>
  <si>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</si>
  <si>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</si>
  <si>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</si>
  <si>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</si>
  <si>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</si>
  <si>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</si>
  <si>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</si>
  <si>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</si>
  <si>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</si>
  <si>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</si>
  <si>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</si>
  <si>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</si>
  <si>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</si>
  <si>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</si>
  <si>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</si>
  <si>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</si>
  <si>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</si>
  <si>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</si>
  <si>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</si>
  <si>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</si>
  <si>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</si>
  <si>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</si>
  <si>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</si>
  <si>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</si>
  <si>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</si>
  <si>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</si>
  <si>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</si>
  <si>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</si>
  <si>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</si>
  <si>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</si>
  <si>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</si>
  <si>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</si>
  <si>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</si>
  <si>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</si>
  <si>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</si>
  <si>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</si>
  <si>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</si>
  <si>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</si>
  <si>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</si>
  <si>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</si>
  <si>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</si>
  <si>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</si>
  <si>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</si>
  <si>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</si>
  <si>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</si>
  <si>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</si>
  <si>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</si>
  <si>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</si>
  <si>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</si>
  <si>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</si>
  <si>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</si>
  <si>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</si>
  <si>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</si>
  <si>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</si>
  <si>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</si>
  <si>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</si>
  <si>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</si>
  <si>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</si>
  <si>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</si>
  <si>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</si>
  <si>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</si>
  <si>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</si>
  <si>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</si>
  <si>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</si>
  <si>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</si>
  <si>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</si>
  <si>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</si>
  <si>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</si>
  <si>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</si>
  <si>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</si>
  <si>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</si>
  <si>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</si>
  <si>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</si>
  <si>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</si>
  <si>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</si>
  <si>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</si>
  <si>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</si>
  <si>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</si>
  <si>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</si>
  <si>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</si>
  <si>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</si>
  <si>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</si>
  <si>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</si>
  <si>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</si>
  <si>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</si>
  <si>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</si>
  <si>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</si>
  <si>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</si>
  <si>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</si>
  <si>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</si>
  <si>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</si>
  <si>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</si>
  <si>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</si>
  <si>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</si>
  <si>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</si>
  <si>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</si>
  <si>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</si>
  <si>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</si>
  <si>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</si>
  <si>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</si>
  <si>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</si>
  <si>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</si>
  <si>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</si>
  <si>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</si>
  <si>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</si>
  <si>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</si>
  <si>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</si>
  <si>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</si>
  <si>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</si>
  <si>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</si>
  <si>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</si>
  <si>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</si>
  <si>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</si>
  <si>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</si>
  <si>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</si>
  <si>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</si>
  <si>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</si>
  <si>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</si>
  <si>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</si>
  <si>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</si>
  <si>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</si>
  <si>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</si>
  <si>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</si>
  <si>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</si>
  <si>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</si>
  <si>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</si>
  <si>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</si>
  <si>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</si>
  <si>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</si>
  <si>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</si>
  <si>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</si>
  <si>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</si>
  <si>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</si>
  <si>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</si>
  <si>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</si>
  <si>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</si>
  <si>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</si>
  <si>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</si>
  <si>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</si>
  <si>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</si>
  <si>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</si>
  <si>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</si>
  <si>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</si>
  <si>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</si>
  <si>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</si>
  <si>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</si>
  <si>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</si>
  <si>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</si>
  <si>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</si>
  <si>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</si>
  <si>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</si>
  <si>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</si>
  <si>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</si>
  <si>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</si>
  <si>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</si>
  <si>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</si>
  <si>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</si>
  <si>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</si>
  <si>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</si>
  <si>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</si>
  <si>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</si>
  <si>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</si>
  <si>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</si>
  <si>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</si>
  <si>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</si>
  <si>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</si>
  <si>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</si>
  <si>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</si>
  <si>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</si>
  <si>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</si>
  <si>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</si>
  <si>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</si>
  <si>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</si>
  <si>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</si>
  <si>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</si>
  <si>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</si>
  <si>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</si>
  <si>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</si>
  <si>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</si>
  <si>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</si>
  <si>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</si>
  <si>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</si>
  <si>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</si>
  <si>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</si>
  <si>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</si>
  <si>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</si>
  <si>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</si>
  <si>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</si>
  <si>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</si>
  <si>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</si>
  <si>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</si>
  <si>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</si>
  <si>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</si>
  <si>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</si>
  <si>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</si>
  <si>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</si>
  <si>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</si>
  <si>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</si>
  <si>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</si>
  <si>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</si>
  <si>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</si>
  <si>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</si>
  <si>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</si>
  <si>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</si>
  <si>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</si>
  <si>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</si>
  <si>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</si>
  <si>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</si>
  <si>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</si>
  <si>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</si>
  <si>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</si>
  <si>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</si>
  <si>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</si>
  <si>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</si>
  <si>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</si>
  <si>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</si>
  <si>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</si>
  <si>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</si>
  <si>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</si>
  <si>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</si>
  <si>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</si>
  <si>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</si>
  <si>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</si>
  <si>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</si>
  <si>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</si>
  <si>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</si>
  <si>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</si>
  <si>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</si>
  <si>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</si>
  <si>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</si>
  <si>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</si>
  <si>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</si>
  <si>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</si>
  <si>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</si>
  <si>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</si>
  <si>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</si>
  <si>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</si>
  <si>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</si>
  <si>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</si>
  <si>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</si>
  <si>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</si>
  <si>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</si>
  <si>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</si>
  <si>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</si>
  <si>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</si>
  <si>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</si>
  <si>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</si>
  <si>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</si>
  <si>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</si>
  <si>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</si>
  <si>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</si>
  <si>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</si>
  <si>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</si>
  <si>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</si>
  <si>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</si>
  <si>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</si>
  <si>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</si>
  <si>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</si>
  <si>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</si>
  <si>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</si>
  <si>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</si>
  <si>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</si>
  <si>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</si>
  <si>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</si>
  <si>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</si>
  <si>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</si>
  <si>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</si>
  <si>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</si>
  <si>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</si>
  <si>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</si>
  <si>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</si>
  <si>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</si>
  <si>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</si>
  <si>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</si>
  <si>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</si>
  <si>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</si>
  <si>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</si>
  <si>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</si>
  <si>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</si>
  <si>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</si>
  <si>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</si>
  <si>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</si>
  <si>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</si>
  <si>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</si>
  <si>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</si>
  <si>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</si>
  <si>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</si>
  <si>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</si>
  <si>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</si>
  <si>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</si>
  <si>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</si>
  <si>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</si>
  <si>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</si>
  <si>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</si>
  <si>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</si>
  <si>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</si>
  <si>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</si>
  <si>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</si>
  <si>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</si>
  <si>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</si>
  <si>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</si>
  <si>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</si>
  <si>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</si>
  <si>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</si>
  <si>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</si>
  <si>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</si>
  <si>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</si>
  <si>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</si>
  <si>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</si>
  <si>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</si>
  <si>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</si>
  <si>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</si>
  <si>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</si>
  <si>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</si>
  <si>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</si>
  <si>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</si>
  <si>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</si>
  <si>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</si>
  <si>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</si>
  <si>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</si>
  <si>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</si>
  <si>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</si>
  <si>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</si>
  <si>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</si>
  <si>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</si>
  <si>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</si>
  <si>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</si>
  <si>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</si>
  <si>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</si>
  <si>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</si>
  <si>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</si>
  <si>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</si>
  <si>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</si>
  <si>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</si>
  <si>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</si>
  <si>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</si>
  <si>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</si>
  <si>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</si>
  <si>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</si>
  <si>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</si>
  <si>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</si>
  <si>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</si>
  <si>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</si>
  <si>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</si>
  <si>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</si>
  <si>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</si>
  <si>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</si>
  <si>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</si>
  <si>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</si>
  <si>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</si>
  <si>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</si>
  <si>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</si>
  <si>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</si>
  <si>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</si>
  <si>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</si>
  <si>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</si>
  <si>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</si>
  <si>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</si>
  <si>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</si>
  <si>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</si>
  <si>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</si>
  <si>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</si>
  <si>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</si>
  <si>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</si>
  <si>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</si>
  <si>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</si>
  <si>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</si>
  <si>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</si>
  <si>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</si>
  <si>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</si>
  <si>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</si>
  <si>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</si>
  <si>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</si>
  <si>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</si>
  <si>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</si>
  <si>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</si>
  <si>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</si>
  <si>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</si>
  <si>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</si>
  <si>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</si>
  <si>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</si>
  <si>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</si>
  <si>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</si>
  <si>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</si>
  <si>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</si>
  <si>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</si>
  <si>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</si>
  <si>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</si>
  <si>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</si>
  <si>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</si>
  <si>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</si>
  <si>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</si>
  <si>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</si>
  <si>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</si>
  <si>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</si>
  <si>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</si>
  <si>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</si>
  <si>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</si>
  <si>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</si>
  <si>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</si>
  <si>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</si>
  <si>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</si>
  <si>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</si>
  <si>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</si>
  <si>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</si>
  <si>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</si>
  <si>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</si>
  <si>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</si>
  <si>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</si>
  <si>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</si>
  <si>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</si>
  <si>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</si>
  <si>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</si>
  <si>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</si>
  <si>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</si>
  <si>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</si>
  <si>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</si>
  <si>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</si>
  <si>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</si>
  <si>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</si>
  <si>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</si>
  <si>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</si>
  <si>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</si>
  <si>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</si>
  <si>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</si>
  <si>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</si>
  <si>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</si>
  <si>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</si>
  <si>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</si>
  <si>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</si>
  <si>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</si>
  <si>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</si>
  <si>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</si>
  <si>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</si>
  <si>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</si>
  <si>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</si>
  <si>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</si>
  <si>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</si>
  <si>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</si>
  <si>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</si>
  <si>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</si>
  <si>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</si>
  <si>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</si>
  <si>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</si>
  <si>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</si>
  <si>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</si>
  <si>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</si>
  <si>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</si>
  <si>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</si>
  <si>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</si>
  <si>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</si>
  <si>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</si>
  <si>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</si>
  <si>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</si>
  <si>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</si>
  <si>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</si>
  <si>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</si>
  <si>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</si>
  <si>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</si>
  <si>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</si>
  <si>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</si>
  <si>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</si>
  <si>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</si>
  <si>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</si>
  <si>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</si>
  <si>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</si>
  <si>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</si>
  <si>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</si>
  <si>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</si>
  <si>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</si>
  <si>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</si>
  <si>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</si>
  <si>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</si>
  <si>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</si>
  <si>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</si>
  <si>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</si>
  <si>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</si>
  <si>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</si>
  <si>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</si>
  <si>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</si>
  <si>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</si>
  <si>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</si>
  <si>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</si>
  <si>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</si>
  <si>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</si>
  <si>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</si>
  <si>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</si>
  <si>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</si>
  <si>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</si>
  <si>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</si>
  <si>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</si>
  <si>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</si>
  <si>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</si>
  <si>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</si>
  <si>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</si>
  <si>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</si>
  <si>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</si>
  <si>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</si>
  <si>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</si>
  <si>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</si>
  <si>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</si>
  <si>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</si>
  <si>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</si>
  <si>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</si>
  <si>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</si>
  <si>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</si>
  <si>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</si>
  <si>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</si>
  <si>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</si>
  <si>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</si>
  <si>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</si>
  <si>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</si>
  <si>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</si>
  <si>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</si>
  <si>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</si>
  <si>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</si>
  <si>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</si>
  <si>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</si>
  <si>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</si>
  <si>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</si>
  <si>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</si>
  <si>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</si>
  <si>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</si>
  <si>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</si>
  <si>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</si>
  <si>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</si>
  <si>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</si>
  <si>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</si>
  <si>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</si>
  <si>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</si>
  <si>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</si>
  <si>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</si>
  <si>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</si>
  <si>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</si>
  <si>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</si>
  <si>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</si>
  <si>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</si>
  <si>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</si>
  <si>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</si>
  <si>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</si>
  <si>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</si>
  <si>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</si>
  <si>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</si>
  <si>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</si>
  <si>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</si>
  <si>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</si>
  <si>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</si>
  <si>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</si>
  <si>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</si>
  <si>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</si>
  <si>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</si>
  <si>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</si>
  <si>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</si>
  <si>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</si>
  <si>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</si>
  <si>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</si>
  <si>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</si>
  <si>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</si>
  <si>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</si>
  <si>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</si>
  <si>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</si>
  <si>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</si>
  <si>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</si>
  <si>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</si>
  <si>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</si>
  <si>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</si>
  <si>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</si>
  <si>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</si>
  <si>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</si>
  <si>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</si>
  <si>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</si>
  <si>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</si>
  <si>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</si>
  <si>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</si>
  <si>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</si>
  <si>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</si>
  <si>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</si>
  <si>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</si>
  <si>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</si>
  <si>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</si>
  <si>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</si>
  <si>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</si>
  <si>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</si>
  <si>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</si>
  <si>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</si>
  <si>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</si>
  <si>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</si>
  <si>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</si>
  <si>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</si>
  <si>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</si>
  <si>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</si>
  <si>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</si>
  <si>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</si>
  <si>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</si>
  <si>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</si>
  <si>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</si>
  <si>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</si>
  <si>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</si>
  <si>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</si>
  <si>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</si>
  <si>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</si>
  <si>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</si>
  <si>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</si>
  <si>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</si>
  <si>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</si>
  <si>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</si>
  <si>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</si>
  <si>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</si>
  <si>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</si>
  <si>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</si>
  <si>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</si>
  <si>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</si>
  <si>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</si>
  <si>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</si>
  <si>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</si>
  <si>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</si>
  <si>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</si>
  <si>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</si>
  <si>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</si>
  <si>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</si>
  <si>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</si>
  <si>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</si>
  <si>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</si>
  <si>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</si>
  <si>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</si>
  <si>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</si>
  <si>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</si>
  <si>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</si>
  <si>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</si>
  <si>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</si>
  <si>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</si>
  <si>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</si>
  <si>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</si>
  <si>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</si>
  <si>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</si>
  <si>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</si>
  <si>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</si>
  <si>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</si>
  <si>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</si>
  <si>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</si>
  <si>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</si>
  <si>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</si>
  <si>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</si>
  <si>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</si>
  <si>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</si>
  <si>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</si>
  <si>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</si>
  <si>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</si>
  <si>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</si>
  <si>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</si>
  <si>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</si>
  <si>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</si>
  <si>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</si>
  <si>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</si>
  <si>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</si>
  <si>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</si>
  <si>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</si>
  <si>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</si>
  <si>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</si>
  <si>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</si>
  <si>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</si>
  <si>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</si>
  <si>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</si>
  <si>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</si>
  <si>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</si>
  <si>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</si>
  <si>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</si>
  <si>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</si>
  <si>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</si>
  <si>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</si>
  <si>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</si>
  <si>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</si>
  <si>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</si>
  <si>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</si>
  <si>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</si>
  <si>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</si>
  <si>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</si>
  <si>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</si>
  <si>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</si>
  <si>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</si>
  <si>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</si>
  <si>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</si>
  <si>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</si>
  <si>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</si>
  <si>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</si>
  <si>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</si>
  <si>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</si>
  <si>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</si>
  <si>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</si>
  <si>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</si>
  <si>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</si>
  <si>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</si>
  <si>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</si>
  <si>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</si>
  <si>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</si>
  <si>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</si>
  <si>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</si>
  <si>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</si>
  <si>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</si>
  <si>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</si>
  <si>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</si>
  <si>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</si>
  <si>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</si>
  <si>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</si>
  <si>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</si>
  <si>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</si>
  <si>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</si>
  <si>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</si>
  <si>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</si>
  <si>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</si>
  <si>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</si>
  <si>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</si>
  <si>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</si>
  <si>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</si>
  <si>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</si>
  <si>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</si>
  <si>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</si>
  <si>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</si>
  <si>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</si>
  <si>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</si>
  <si>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</si>
  <si>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</si>
  <si>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</si>
  <si>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</si>
  <si>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</si>
  <si>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</si>
  <si>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</si>
  <si>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</si>
  <si>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</si>
  <si>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</si>
  <si>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</si>
  <si>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</si>
  <si>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</si>
  <si>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</si>
  <si>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</si>
  <si>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</si>
  <si>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</si>
  <si>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</si>
  <si>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</si>
  <si>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</si>
  <si>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</si>
  <si>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</si>
  <si>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</si>
  <si>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</si>
  <si>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</si>
  <si>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</si>
  <si>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</si>
  <si>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</si>
  <si>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</si>
  <si>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</si>
  <si>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</si>
  <si>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</si>
  <si>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</si>
  <si>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</si>
  <si>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</si>
  <si>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</si>
  <si>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</si>
  <si>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</si>
  <si>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</si>
  <si>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</si>
  <si>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</si>
  <si>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</si>
  <si>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</si>
  <si>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</si>
  <si>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</si>
  <si>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</si>
  <si>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</si>
  <si>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</si>
  <si>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</si>
  <si>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</si>
  <si>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</si>
  <si>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</si>
  <si>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</si>
  <si>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</si>
  <si>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</si>
  <si>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</si>
  <si>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</si>
  <si>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</si>
  <si>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</si>
  <si>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</si>
  <si>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</si>
  <si>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</si>
  <si>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</si>
  <si>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</si>
  <si>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</si>
  <si>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</si>
  <si>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</si>
  <si>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</si>
  <si>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</si>
  <si>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</si>
  <si>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</si>
  <si>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</si>
  <si>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</si>
  <si>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</si>
  <si>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</si>
  <si>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</si>
  <si>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</si>
  <si>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</si>
  <si>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</si>
  <si>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</si>
  <si>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</si>
  <si>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</si>
  <si>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</si>
  <si>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</si>
  <si>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</si>
  <si>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</si>
  <si>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</si>
  <si>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</si>
  <si>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</si>
  <si>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</si>
  <si>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</si>
  <si>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</si>
  <si>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</si>
  <si>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</si>
  <si>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</si>
  <si>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</si>
  <si>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</si>
  <si>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</si>
  <si>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</si>
  <si>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</si>
  <si>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</si>
  <si>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</si>
  <si>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</si>
  <si>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</si>
  <si>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</si>
  <si>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</si>
  <si>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</si>
  <si>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</si>
  <si>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</si>
  <si>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</si>
  <si>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</si>
  <si>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</si>
  <si>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</si>
  <si>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</si>
  <si>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</si>
  <si>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</si>
  <si>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</si>
  <si>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</si>
  <si>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</si>
  <si>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</si>
  <si>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</si>
  <si>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</si>
  <si>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</si>
  <si>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</si>
  <si>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</si>
  <si>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</si>
  <si>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</si>
  <si>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</si>
  <si>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</si>
  <si>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</si>
  <si>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</si>
  <si>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</si>
  <si>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</si>
  <si>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</si>
  <si>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</si>
  <si>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</si>
  <si>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</si>
  <si>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</si>
  <si>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</si>
  <si>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</si>
  <si>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</si>
  <si>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</si>
  <si>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</si>
  <si>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</si>
  <si>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</si>
  <si>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</si>
  <si>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</si>
  <si>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</si>
  <si>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</si>
  <si>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</si>
  <si>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</si>
  <si>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</si>
  <si>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</si>
  <si>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</si>
  <si>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</si>
  <si>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</si>
  <si>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</si>
  <si>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</si>
  <si>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</si>
  <si>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</si>
  <si>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</si>
  <si>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</si>
  <si>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</si>
  <si>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</si>
  <si>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</si>
  <si>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</si>
  <si>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</si>
  <si>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</si>
  <si>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</si>
  <si>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</si>
  <si>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</si>
  <si>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</si>
  <si>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</si>
  <si>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</si>
  <si>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</si>
  <si>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</si>
  <si>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</si>
  <si>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</si>
  <si>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</si>
  <si>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</si>
  <si>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</si>
  <si>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</si>
  <si>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</si>
  <si>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</si>
  <si>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</si>
  <si>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</si>
  <si>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</si>
  <si>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</si>
  <si>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</si>
  <si>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</si>
  <si>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</si>
  <si>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</si>
  <si>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</si>
  <si>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</si>
  <si>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</si>
  <si>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</si>
  <si>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</si>
  <si>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</si>
  <si>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</si>
  <si>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</si>
  <si>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</si>
  <si>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</si>
  <si>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</si>
  <si>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</si>
  <si>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</si>
  <si>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</si>
  <si>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</si>
  <si>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</si>
  <si>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</si>
  <si>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</si>
  <si>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</si>
  <si>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</si>
  <si>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</si>
  <si>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</si>
  <si>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</si>
  <si>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</si>
  <si>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</si>
  <si>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</si>
  <si>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</si>
  <si>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</si>
  <si>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</si>
  <si>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</si>
  <si>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</si>
  <si>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</si>
  <si>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</si>
  <si>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</si>
  <si>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</si>
  <si>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</si>
  <si>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</si>
  <si>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</si>
  <si>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</si>
  <si>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</si>
  <si>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</si>
  <si>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</si>
  <si>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</si>
  <si>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</si>
  <si>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</si>
  <si>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</si>
  <si>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</si>
  <si>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</si>
  <si>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</si>
  <si>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</si>
  <si>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</si>
  <si>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</si>
  <si>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</si>
  <si>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</si>
  <si>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</si>
  <si>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</si>
  <si>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</si>
  <si>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</si>
  <si>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</si>
  <si>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</si>
  <si>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</si>
  <si>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</si>
  <si>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</si>
  <si>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</si>
  <si>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</si>
  <si>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</si>
  <si>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</si>
  <si>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</si>
  <si>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</si>
  <si>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</si>
  <si>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</si>
  <si>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</si>
  <si>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</si>
  <si>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</si>
  <si>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</si>
  <si>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</si>
  <si>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</si>
  <si>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</si>
  <si>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</si>
  <si>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</si>
  <si>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</si>
  <si>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</si>
  <si>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</si>
  <si>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</si>
  <si>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</si>
  <si>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</si>
  <si>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</si>
  <si>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</si>
  <si>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</si>
  <si>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</si>
  <si>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</si>
  <si>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</si>
  <si>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</si>
  <si>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</si>
  <si>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</si>
  <si>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</si>
  <si>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</si>
  <si>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</si>
  <si>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</si>
  <si>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</si>
  <si>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</si>
  <si>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</si>
  <si>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</si>
  <si>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</si>
  <si>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</si>
  <si>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</si>
  <si>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</si>
  <si>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</si>
  <si>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</si>
  <si>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</si>
  <si>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</si>
  <si>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</si>
  <si>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</si>
  <si>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</si>
  <si>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</si>
  <si>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</si>
  <si>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</si>
  <si>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</si>
  <si>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</si>
  <si>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</si>
  <si>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</si>
  <si>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</si>
  <si>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</si>
  <si>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</si>
  <si>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</si>
  <si>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</si>
  <si>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</si>
  <si>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</si>
  <si>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</si>
  <si>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</si>
  <si>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</si>
  <si>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</si>
  <si>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</si>
  <si>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</si>
  <si>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</si>
  <si>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</si>
  <si>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</si>
  <si>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</si>
  <si>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</si>
  <si>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</si>
  <si>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</si>
  <si>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</si>
  <si>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</si>
  <si>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</si>
  <si>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</si>
  <si>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</si>
  <si>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</si>
  <si>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</si>
  <si>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</si>
  <si>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</si>
  <si>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</si>
  <si>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</si>
  <si>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</si>
  <si>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</si>
  <si>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</si>
  <si>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</si>
  <si>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</si>
  <si>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</si>
  <si>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</si>
  <si>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</si>
  <si>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</si>
  <si>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</si>
  <si>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</si>
  <si>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</si>
  <si>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</si>
  <si>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</si>
  <si>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</si>
  <si>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</si>
  <si>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</si>
  <si>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</si>
  <si>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</si>
  <si>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</si>
  <si>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</si>
  <si>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</si>
  <si>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</si>
  <si>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</si>
  <si>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</si>
  <si>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</si>
  <si>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</si>
  <si>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</si>
  <si>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</si>
  <si>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</si>
  <si>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</si>
  <si>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</si>
  <si>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</si>
  <si>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</si>
  <si>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</si>
  <si>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</si>
  <si>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</si>
  <si>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</si>
  <si>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</si>
  <si>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</si>
  <si>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</si>
  <si>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</si>
  <si>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</si>
  <si>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</si>
  <si>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</si>
  <si>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</si>
  <si>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</si>
  <si>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</si>
  <si>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</si>
  <si>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</si>
  <si>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</si>
  <si>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</si>
  <si>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</si>
  <si>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</si>
  <si>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</si>
  <si>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</si>
  <si>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</si>
  <si>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</si>
  <si>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</si>
  <si>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</si>
  <si>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</si>
  <si>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</si>
  <si>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</si>
  <si>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</si>
  <si>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</si>
  <si>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</si>
  <si>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</si>
  <si>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</si>
  <si>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</si>
  <si>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</si>
  <si>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</si>
  <si>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</si>
  <si>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</si>
  <si>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</si>
  <si>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</si>
  <si>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</si>
  <si>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</si>
  <si>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</si>
  <si>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</si>
  <si>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</si>
  <si>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</si>
  <si>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</si>
  <si>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</si>
  <si>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</si>
  <si>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</si>
  <si>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</si>
  <si>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</si>
  <si>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</si>
  <si>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</si>
  <si>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</si>
  <si>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</si>
  <si>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</si>
  <si>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</si>
  <si>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</si>
  <si>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</si>
  <si>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</si>
  <si>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</si>
  <si>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</si>
  <si>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</si>
  <si>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</si>
  <si>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</si>
  <si>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</si>
  <si>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</si>
  <si>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</si>
  <si>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</si>
  <si>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</si>
  <si>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</si>
  <si>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</si>
  <si>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</si>
  <si>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</si>
  <si>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</si>
  <si>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</si>
  <si>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</si>
  <si>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</si>
  <si>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</si>
  <si>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</si>
  <si>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</si>
  <si>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</si>
  <si>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</si>
  <si>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</si>
  <si>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</si>
  <si>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</si>
  <si>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</si>
  <si>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</si>
  <si>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</si>
  <si>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</si>
  <si>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</si>
  <si>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</si>
  <si>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</si>
  <si>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</si>
  <si>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</si>
  <si>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</si>
  <si>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</si>
  <si>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</si>
  <si>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</si>
  <si>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</si>
  <si>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</si>
  <si>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</si>
  <si>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</si>
  <si>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</si>
  <si>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</si>
  <si>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</si>
  <si>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</si>
  <si>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</si>
  <si>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</si>
  <si>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</si>
  <si>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</si>
  <si>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</si>
  <si>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</si>
  <si>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</si>
  <si>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</si>
  <si>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</si>
  <si>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</si>
  <si>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</si>
  <si>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</si>
  <si>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</si>
  <si>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</si>
  <si>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</si>
  <si>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</si>
  <si>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</si>
  <si>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</si>
  <si>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</si>
  <si>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</si>
  <si>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</si>
  <si>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</si>
  <si>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</si>
  <si>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</si>
  <si>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</si>
  <si>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</si>
  <si>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</si>
  <si>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</si>
  <si>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</si>
  <si>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</si>
  <si>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</si>
  <si>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</si>
  <si>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</si>
  <si>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</si>
  <si>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</si>
  <si>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</si>
  <si>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</si>
  <si>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</si>
  <si>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</si>
  <si>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</si>
  <si>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</si>
  <si>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</si>
  <si>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</si>
  <si>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</si>
  <si>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</si>
  <si>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</si>
  <si>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</si>
  <si>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</si>
  <si>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</si>
  <si>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</si>
  <si>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</si>
  <si>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</si>
  <si>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</si>
  <si>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</si>
  <si>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</si>
  <si>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</si>
  <si>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</si>
  <si>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</si>
  <si>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</si>
  <si>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</si>
  <si>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</si>
  <si>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</si>
  <si>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</si>
  <si>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</si>
  <si>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</si>
  <si>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</si>
  <si>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</si>
  <si>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</si>
  <si>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</si>
  <si>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</si>
  <si>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</si>
  <si>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</si>
  <si>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</si>
  <si>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</si>
  <si>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</si>
  <si>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</si>
  <si>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</si>
  <si>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</si>
  <si>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</si>
  <si>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</si>
  <si>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</si>
  <si>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</si>
  <si>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</si>
  <si>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</si>
  <si>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</si>
  <si>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</si>
  <si>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</si>
  <si>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</si>
  <si>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</si>
  <si>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</si>
  <si>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</si>
  <si>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</si>
  <si>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</si>
  <si>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</si>
  <si>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</si>
  <si>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</si>
  <si>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</si>
  <si>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</si>
  <si>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</si>
  <si>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</si>
  <si>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</si>
  <si>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</si>
  <si>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</si>
  <si>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</si>
  <si>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</si>
  <si>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</si>
  <si>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</si>
  <si>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</si>
  <si>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</si>
  <si>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</si>
  <si>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</si>
  <si>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</si>
  <si>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</si>
  <si>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</si>
  <si>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</si>
  <si>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</si>
  <si>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</si>
  <si>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</si>
  <si>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</si>
  <si>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</si>
  <si>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</si>
  <si>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</si>
  <si>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</si>
  <si>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</si>
  <si>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</si>
  <si>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</si>
  <si>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</si>
  <si>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</si>
  <si>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</si>
  <si>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</si>
  <si>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</si>
  <si>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</si>
  <si>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</si>
  <si>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</si>
  <si>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</si>
  <si>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</si>
  <si>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</si>
  <si>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</si>
  <si>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</si>
  <si>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</si>
  <si>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</si>
  <si>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</si>
  <si>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</si>
  <si>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</si>
  <si>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</si>
  <si>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</si>
  <si>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</si>
  <si>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</si>
  <si>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</si>
  <si>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</si>
  <si>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</si>
  <si>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</si>
  <si>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</si>
  <si>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</si>
  <si>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</si>
  <si>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</si>
  <si>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</si>
  <si>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</si>
  <si>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</si>
  <si>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</si>
  <si>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</si>
  <si>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</si>
  <si>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</si>
  <si>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</si>
  <si>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</si>
  <si>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</si>
  <si>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</si>
  <si>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</si>
  <si>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</si>
  <si>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</si>
  <si>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</si>
  <si>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</si>
  <si>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</si>
  <si>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</si>
  <si>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</si>
  <si>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</si>
  <si>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</si>
  <si>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</si>
  <si>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</si>
  <si>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</si>
  <si>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</si>
  <si>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</si>
  <si>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</si>
  <si>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</si>
  <si>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</si>
  <si>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</si>
  <si>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</si>
  <si>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</si>
  <si>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</si>
  <si>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</si>
  <si>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</si>
  <si>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</si>
  <si>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</si>
  <si>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</si>
  <si>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</si>
  <si>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</si>
  <si>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</si>
  <si>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</si>
  <si>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</si>
  <si>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</si>
  <si>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</si>
  <si>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</si>
  <si>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</si>
  <si>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</si>
  <si>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</si>
  <si>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</si>
  <si>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</si>
  <si>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</si>
  <si>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</si>
  <si>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</si>
  <si>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</si>
  <si>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</si>
  <si>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</si>
  <si>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</si>
  <si>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</si>
  <si>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</si>
  <si>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</si>
  <si>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</si>
  <si>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</si>
  <si>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</si>
  <si>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</si>
  <si>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</si>
  <si>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</si>
  <si>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</si>
  <si>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</si>
  <si>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</si>
  <si>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</si>
  <si>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</si>
  <si>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</si>
  <si>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</si>
  <si>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</si>
  <si>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</si>
  <si>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</si>
  <si>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</si>
  <si>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</si>
  <si>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</si>
  <si>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</si>
  <si>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</si>
  <si>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</si>
  <si>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</si>
  <si>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</si>
  <si>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</si>
  <si>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</si>
  <si>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</si>
  <si>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</si>
  <si>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</si>
  <si>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</si>
  <si>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</si>
  <si>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</si>
  <si>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</si>
  <si>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</si>
  <si>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</si>
  <si>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</si>
  <si>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</si>
  <si>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</si>
  <si>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</si>
  <si>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</si>
  <si>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</si>
  <si>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</si>
  <si>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</si>
  <si>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</si>
  <si>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</si>
  <si>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</si>
  <si>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</si>
  <si>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</si>
  <si>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</si>
  <si>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</si>
  <si>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</si>
  <si>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</si>
  <si>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</si>
  <si>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</si>
  <si>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</si>
  <si>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</si>
  <si>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</si>
  <si>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</si>
  <si>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</si>
  <si>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</si>
  <si>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</si>
  <si>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</si>
  <si>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</si>
  <si>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</si>
  <si>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</si>
  <si>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</si>
  <si>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</si>
  <si>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</si>
  <si>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</si>
  <si>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</si>
  <si>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</si>
  <si>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</si>
  <si>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</si>
  <si>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</si>
  <si>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</si>
  <si>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</si>
  <si>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</si>
  <si>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</si>
  <si>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</si>
  <si>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</si>
  <si>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</si>
  <si>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</si>
  <si>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</si>
  <si>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</si>
  <si>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</si>
  <si>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</si>
  <si>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</si>
  <si>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</si>
  <si>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</si>
  <si>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</si>
  <si>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</si>
  <si>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</si>
  <si>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</si>
  <si>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</si>
  <si>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</si>
  <si>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</si>
  <si>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</si>
  <si>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</si>
  <si>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</si>
  <si>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</si>
  <si>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</si>
  <si>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</si>
  <si>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</si>
  <si>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</si>
  <si>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</si>
  <si>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</si>
  <si>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</si>
  <si>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</si>
  <si>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</si>
  <si>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</si>
  <si>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</si>
  <si>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</si>
  <si>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</si>
  <si>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</si>
  <si>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</si>
  <si>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</si>
  <si>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</si>
  <si>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</si>
  <si>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</si>
  <si>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</si>
  <si>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</si>
  <si>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</si>
  <si>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</si>
  <si>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</si>
  <si>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</si>
  <si>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</si>
  <si>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</si>
  <si>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</si>
  <si>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</si>
  <si>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</si>
  <si>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</si>
  <si>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</si>
  <si>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</si>
  <si>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</si>
  <si>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</si>
  <si>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</si>
  <si>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</si>
  <si>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</si>
  <si>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</si>
  <si>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</si>
  <si>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</si>
  <si>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</si>
  <si>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</si>
  <si>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</si>
  <si>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</si>
  <si>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</si>
  <si>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</si>
  <si>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</si>
  <si>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</si>
  <si>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</si>
  <si>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</si>
  <si>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</si>
  <si>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</si>
  <si>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</si>
  <si>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</si>
  <si>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</si>
  <si>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</si>
  <si>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</si>
  <si>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</si>
  <si>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</si>
  <si>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</si>
  <si>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</si>
  <si>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</si>
  <si>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</si>
  <si>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</si>
  <si>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</si>
  <si>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</si>
  <si>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</si>
  <si>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</si>
  <si>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</si>
  <si>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</si>
  <si>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</si>
  <si>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</si>
  <si>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</si>
  <si>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</si>
  <si>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</si>
  <si>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</si>
  <si>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</si>
  <si>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</si>
  <si>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</si>
  <si>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</si>
  <si>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</si>
  <si>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</si>
  <si>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</si>
  <si>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</si>
  <si>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</si>
  <si>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</si>
  <si>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</si>
  <si>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</si>
  <si>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</si>
  <si>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</si>
  <si>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</si>
  <si>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</si>
  <si>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</si>
  <si>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</si>
  <si>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</si>
  <si>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</si>
  <si>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</si>
  <si>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</si>
  <si>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</si>
  <si>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</si>
  <si>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</si>
  <si>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</si>
  <si>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</si>
  <si>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</si>
  <si>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</si>
  <si>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</si>
  <si>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</si>
  <si>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</si>
  <si>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</si>
  <si>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</si>
  <si>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</si>
  <si>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</si>
  <si>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</si>
  <si>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</si>
  <si>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</si>
  <si>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</si>
  <si>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</si>
  <si>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</si>
  <si>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</si>
  <si>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</si>
  <si>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</si>
  <si>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</si>
  <si>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</si>
  <si>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</si>
  <si>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</si>
  <si>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</si>
  <si>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</si>
  <si>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</si>
  <si>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</si>
  <si>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</si>
  <si>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</si>
  <si>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</si>
  <si>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</si>
  <si>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</si>
  <si>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</si>
  <si>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</si>
  <si>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</si>
  <si>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</si>
  <si>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</si>
  <si>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</si>
  <si>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</si>
  <si>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</si>
  <si>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</si>
  <si>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</si>
  <si>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</si>
  <si>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</si>
  <si>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</si>
  <si>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</si>
  <si>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</si>
  <si>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</si>
  <si>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</si>
  <si>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</si>
  <si>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</si>
  <si>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</si>
  <si>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</si>
  <si>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</si>
  <si>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</si>
  <si>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</si>
  <si>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</si>
  <si>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</si>
  <si>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</si>
  <si>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</si>
  <si>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</si>
  <si>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</si>
  <si>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</si>
  <si>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</si>
  <si>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</si>
  <si>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</si>
  <si>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</si>
  <si>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</si>
  <si>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</si>
  <si>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</si>
  <si>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</si>
  <si>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</si>
  <si>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</si>
  <si>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</si>
  <si>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</si>
  <si>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</si>
  <si>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</si>
  <si>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</si>
  <si>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</si>
  <si>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</si>
  <si>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</si>
  <si>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</si>
  <si>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</si>
  <si>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</si>
  <si>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</si>
  <si>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</si>
  <si>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</si>
  <si>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</si>
  <si>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</si>
  <si>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</si>
  <si>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</si>
  <si>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</si>
  <si>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</si>
  <si>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</si>
  <si>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</si>
  <si>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</si>
  <si>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</si>
  <si>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</si>
  <si>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</si>
  <si>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</si>
  <si>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</si>
  <si>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</si>
  <si>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</si>
  <si>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</si>
  <si>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</si>
  <si>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</si>
  <si>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</si>
  <si>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</si>
  <si>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</si>
  <si>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</si>
  <si>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</si>
  <si>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</si>
  <si>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</si>
  <si>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</si>
  <si>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</si>
  <si>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</si>
  <si>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</si>
  <si>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</si>
  <si>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</si>
  <si>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</si>
  <si>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</si>
  <si>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</si>
  <si>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</si>
  <si>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</si>
  <si>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</si>
  <si>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</si>
  <si>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</si>
  <si>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</si>
  <si>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</si>
  <si>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</si>
  <si>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</si>
  <si>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</si>
  <si>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</si>
  <si>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</si>
  <si>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</si>
  <si>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</si>
  <si>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</si>
  <si>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</si>
  <si>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</si>
  <si>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</si>
  <si>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</si>
  <si>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</si>
  <si>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</si>
  <si>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</si>
  <si>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</si>
  <si>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</si>
  <si>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</si>
  <si>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</si>
  <si>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</si>
  <si>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</si>
  <si>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</si>
  <si>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</si>
  <si>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</si>
  <si>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</si>
  <si>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</si>
  <si>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</si>
  <si>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</si>
  <si>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</si>
  <si>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</si>
  <si>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</si>
  <si>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</si>
  <si>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</si>
  <si>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</si>
  <si>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</si>
  <si>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</si>
  <si>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</si>
  <si>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</si>
  <si>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</si>
  <si>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</si>
  <si>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</si>
  <si>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</si>
  <si>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</si>
  <si>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</si>
  <si>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</si>
  <si>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</si>
  <si>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</si>
  <si>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</si>
  <si>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</si>
  <si>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</si>
  <si>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</si>
  <si>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</si>
  <si>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</si>
  <si>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</si>
  <si>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</si>
  <si>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</si>
  <si>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</si>
  <si>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</si>
  <si>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</si>
  <si>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</si>
  <si>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</si>
  <si>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</si>
  <si>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</si>
  <si>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</si>
  <si>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</si>
  <si>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</si>
  <si>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</si>
  <si>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</si>
  <si>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</si>
  <si>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</si>
  <si>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</si>
  <si>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</si>
  <si>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</si>
  <si>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</si>
  <si>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</si>
  <si>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</si>
  <si>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</si>
  <si>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</si>
  <si>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</si>
  <si>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</si>
  <si>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</si>
  <si>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</si>
  <si>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</si>
  <si>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</si>
  <si>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</si>
  <si>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</si>
  <si>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</si>
  <si>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</si>
  <si>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</si>
  <si>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</si>
  <si>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</si>
  <si>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</si>
  <si>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</si>
  <si>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</si>
  <si>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</si>
  <si>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</si>
  <si>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</si>
  <si>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</si>
  <si>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</si>
  <si>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</si>
  <si>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</si>
  <si>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</si>
  <si>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</si>
  <si>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</si>
  <si>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</si>
  <si>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</si>
  <si>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</si>
  <si>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</si>
  <si>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</si>
  <si>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</si>
  <si>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</si>
  <si>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</si>
  <si>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</si>
  <si>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</si>
  <si>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</si>
  <si>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</si>
  <si>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</si>
  <si>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</si>
  <si>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</si>
  <si>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</si>
  <si>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</si>
  <si>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</si>
  <si>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</si>
  <si>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</si>
  <si>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</si>
  <si>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</si>
  <si>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</si>
  <si>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</si>
  <si>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</si>
  <si>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</si>
  <si>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</si>
  <si>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</si>
  <si>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</si>
  <si>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</si>
  <si>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</si>
  <si>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</si>
  <si>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</si>
  <si>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</si>
  <si>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</si>
  <si>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</si>
  <si>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</si>
  <si>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</si>
  <si>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</si>
  <si>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</si>
  <si>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</si>
  <si>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</si>
  <si>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</si>
  <si>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</si>
  <si>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</si>
  <si>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</si>
  <si>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</si>
  <si>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</si>
  <si>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</si>
  <si>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</si>
  <si>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</si>
  <si>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</si>
  <si>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</si>
  <si>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</si>
  <si>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</si>
  <si>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</si>
  <si>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</si>
  <si>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</si>
  <si>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</si>
  <si>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</si>
  <si>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</si>
  <si>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</si>
  <si>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</si>
  <si>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</si>
  <si>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</si>
  <si>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</si>
  <si>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</si>
  <si>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</si>
  <si>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</si>
  <si>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</si>
  <si>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</si>
  <si>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</si>
  <si>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</si>
  <si>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</si>
  <si>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</si>
  <si>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</si>
  <si>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</si>
  <si>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</si>
  <si>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</si>
  <si>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</si>
  <si>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</si>
  <si>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</si>
  <si>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</si>
  <si>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</si>
  <si>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</si>
  <si>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</si>
  <si>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</si>
  <si>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</si>
  <si>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</si>
  <si>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</si>
  <si>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</si>
  <si>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</si>
  <si>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</si>
  <si>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</si>
  <si>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</si>
  <si>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</si>
  <si>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</si>
  <si>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</si>
  <si>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</si>
  <si>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</si>
  <si>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</si>
  <si>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</si>
  <si>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</si>
  <si>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</si>
  <si>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</si>
  <si>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</si>
  <si>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</si>
  <si>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</si>
  <si>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</si>
  <si>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</si>
  <si>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</si>
  <si>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</si>
  <si>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</si>
  <si>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</si>
  <si>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</si>
  <si>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</si>
  <si>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</si>
  <si>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</si>
  <si>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</si>
  <si>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</si>
  <si>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</si>
  <si>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</si>
  <si>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</si>
  <si>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</si>
  <si>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</si>
  <si>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</si>
  <si>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</si>
  <si>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</si>
  <si>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</si>
  <si>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</si>
  <si>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</si>
  <si>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</si>
  <si>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</si>
  <si>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</si>
  <si>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</si>
  <si>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</si>
  <si>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</si>
  <si>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</si>
  <si>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</si>
  <si>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</si>
  <si>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</si>
  <si>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</si>
  <si>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</si>
  <si>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</si>
  <si>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</si>
  <si>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</si>
  <si>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</si>
  <si>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</si>
  <si>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</si>
  <si>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</si>
  <si>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</si>
  <si>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</si>
  <si>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</si>
  <si>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</si>
  <si>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</si>
  <si>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</si>
  <si>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</si>
  <si>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</si>
  <si>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</si>
  <si>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</si>
  <si>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</si>
  <si>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</si>
  <si>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</si>
  <si>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</si>
  <si>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</si>
  <si>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</si>
  <si>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</si>
  <si>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</si>
  <si>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</si>
  <si>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</si>
  <si>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</si>
  <si>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</si>
  <si>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</si>
  <si>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</si>
  <si>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</si>
  <si>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</si>
  <si>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</si>
  <si>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</si>
  <si>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</si>
  <si>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</si>
  <si>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</si>
  <si>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</si>
  <si>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</si>
  <si>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</si>
  <si>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</si>
  <si>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</si>
  <si>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</si>
  <si>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</si>
  <si>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</si>
  <si>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</si>
  <si>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</si>
  <si>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</si>
  <si>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</si>
  <si>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</si>
  <si>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</si>
  <si>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</si>
  <si>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</si>
  <si>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</si>
  <si>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</si>
  <si>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</si>
  <si>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</si>
  <si>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</si>
  <si>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</si>
  <si>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</si>
  <si>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</si>
  <si>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</si>
  <si>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</si>
  <si>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</si>
  <si>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</si>
  <si>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</si>
  <si>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</si>
  <si>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</si>
  <si>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</si>
  <si>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</si>
  <si>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</si>
  <si>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</si>
  <si>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</si>
  <si>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</si>
  <si>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</si>
  <si>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</si>
  <si>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</si>
  <si>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</si>
  <si>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</si>
  <si>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</si>
  <si>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</si>
  <si>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</si>
  <si>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</si>
  <si>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</si>
  <si>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</si>
  <si>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</si>
  <si>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</si>
  <si>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</si>
  <si>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</si>
  <si>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</si>
  <si>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</si>
  <si>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</si>
  <si>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</si>
  <si>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</si>
  <si>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</si>
  <si>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</si>
  <si>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</si>
  <si>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</si>
  <si>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</si>
  <si>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</si>
  <si>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</si>
  <si>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</si>
  <si>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</si>
  <si>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</si>
  <si>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</si>
  <si>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</si>
  <si>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</si>
  <si>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</si>
  <si>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</si>
  <si>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</si>
  <si>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</si>
  <si>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</si>
  <si>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</si>
  <si>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</si>
  <si>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</si>
  <si>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</si>
  <si>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</si>
  <si>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</si>
  <si>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</si>
  <si>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</si>
  <si>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</si>
  <si>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</si>
  <si>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</si>
  <si>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</si>
  <si>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</si>
  <si>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</si>
  <si>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</si>
  <si>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</si>
  <si>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</si>
  <si>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</si>
  <si>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</si>
  <si>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</si>
  <si>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</si>
  <si>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</si>
  <si>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</si>
  <si>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</si>
  <si>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</si>
  <si>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</si>
  <si>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</si>
  <si>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</si>
  <si>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</si>
  <si>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</si>
  <si>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</si>
  <si>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</si>
  <si>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</si>
  <si>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</si>
  <si>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</si>
  <si>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</si>
  <si>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</si>
  <si>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</si>
  <si>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</si>
  <si>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</si>
  <si>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</si>
  <si>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</si>
  <si>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</si>
  <si>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</si>
  <si>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</si>
  <si>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</si>
  <si>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</si>
  <si>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</si>
  <si>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</si>
  <si>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</si>
  <si>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</si>
  <si>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</si>
  <si>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</si>
  <si>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</si>
  <si>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</si>
  <si>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</si>
  <si>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</si>
  <si>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</si>
  <si>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</si>
  <si>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</si>
  <si>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</si>
  <si>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</si>
  <si>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</si>
  <si>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</si>
  <si>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</si>
  <si>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</si>
  <si>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</si>
  <si>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</si>
  <si>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</si>
  <si>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</si>
  <si>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</si>
  <si>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</si>
  <si>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</si>
  <si>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</si>
  <si>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</si>
  <si>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</si>
  <si>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</si>
  <si>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</si>
  <si>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</si>
  <si>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</si>
  <si>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</si>
  <si>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</si>
  <si>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</si>
  <si>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</si>
  <si>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</si>
  <si>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</si>
  <si>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</si>
  <si>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</si>
  <si>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</si>
  <si>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</si>
  <si>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</si>
  <si>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</si>
  <si>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</si>
  <si>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</si>
  <si>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</si>
  <si>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</si>
  <si>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</si>
  <si>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</si>
  <si>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</si>
  <si>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</si>
  <si>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</si>
  <si>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</si>
  <si>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</si>
  <si>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</si>
  <si>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</si>
  <si>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</si>
  <si>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</si>
  <si>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</si>
  <si>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</si>
  <si>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</si>
  <si>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</si>
  <si>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</si>
  <si>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</si>
  <si>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</si>
  <si>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</si>
  <si>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</si>
  <si>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</si>
  <si>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</si>
  <si>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</si>
  <si>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</si>
  <si>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</si>
  <si>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</si>
  <si>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</si>
  <si>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</si>
  <si>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</si>
  <si>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</si>
  <si>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</si>
  <si>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</si>
  <si>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</si>
  <si>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</si>
  <si>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</si>
  <si>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</si>
  <si>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</si>
  <si>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</si>
  <si>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</si>
  <si>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</si>
  <si>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</si>
  <si>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</si>
  <si>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</si>
  <si>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</si>
  <si>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</si>
  <si>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</si>
  <si>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</si>
  <si>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</si>
  <si>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</si>
  <si>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</si>
  <si>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</si>
  <si>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</si>
  <si>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</si>
  <si>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</si>
  <si>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</si>
  <si>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</si>
  <si>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</si>
  <si>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</si>
  <si>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</si>
  <si>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</si>
  <si>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</si>
  <si>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</si>
  <si>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</si>
  <si>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</si>
  <si>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</si>
  <si>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</si>
  <si>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</si>
  <si>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</si>
  <si>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</si>
  <si>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</si>
  <si>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</si>
  <si>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</si>
  <si>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</si>
  <si>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</si>
  <si>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</si>
  <si>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</si>
  <si>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</si>
  <si>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</si>
  <si>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</si>
  <si>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</si>
  <si>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</si>
  <si>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</si>
  <si>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</si>
  <si>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</si>
  <si>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</si>
  <si>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</si>
  <si>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</si>
  <si>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</si>
  <si>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</si>
  <si>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</si>
  <si>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</si>
  <si>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</si>
  <si>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</si>
  <si>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</si>
  <si>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</si>
  <si>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</si>
  <si>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</si>
  <si>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</si>
  <si>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</si>
  <si>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</si>
  <si>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</si>
  <si>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</si>
  <si>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</si>
  <si>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</si>
  <si>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</si>
  <si>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</si>
  <si>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</si>
  <si>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</si>
  <si>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</si>
  <si>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</si>
  <si>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</si>
  <si>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</si>
  <si>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</si>
  <si>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</si>
  <si>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</si>
  <si>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</si>
  <si>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</si>
  <si>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</si>
  <si>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</si>
  <si>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</si>
  <si>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</si>
  <si>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</si>
  <si>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</si>
  <si>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</si>
  <si>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</si>
  <si>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</si>
  <si>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</si>
  <si>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</si>
  <si>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</si>
  <si>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</si>
  <si>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</si>
  <si>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</si>
  <si>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</si>
  <si>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</si>
  <si>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</si>
  <si>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</si>
  <si>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</si>
  <si>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</si>
  <si>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</si>
  <si>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</si>
  <si>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</si>
  <si>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</si>
  <si>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</si>
  <si>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</si>
  <si>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</si>
  <si>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</si>
  <si>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</si>
  <si>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</si>
  <si>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</si>
  <si>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</si>
  <si>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</si>
  <si>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</si>
  <si>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</si>
  <si>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</si>
  <si>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</si>
  <si>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</si>
  <si>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</si>
  <si>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</si>
  <si>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</si>
  <si>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</si>
  <si>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</si>
  <si>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</si>
  <si>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</si>
  <si>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</si>
  <si>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</si>
  <si>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</si>
  <si>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</si>
  <si>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</si>
  <si>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</si>
  <si>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</si>
  <si>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</si>
  <si>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</si>
  <si>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</si>
  <si>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</si>
  <si>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</si>
  <si>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</si>
  <si>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</si>
  <si>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</si>
  <si>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</si>
  <si>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</si>
  <si>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</si>
  <si>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</si>
  <si>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</si>
  <si>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</si>
  <si>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</si>
  <si>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</si>
  <si>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</si>
  <si>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</si>
  <si>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</si>
  <si>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</si>
  <si>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</si>
  <si>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</si>
  <si>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</si>
  <si>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</si>
  <si>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</si>
  <si>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</si>
  <si>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</si>
  <si>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</si>
  <si>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</si>
  <si>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</si>
  <si>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</si>
  <si>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</si>
  <si>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</si>
  <si>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</si>
  <si>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</si>
  <si>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</si>
  <si>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</si>
  <si>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</si>
  <si>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</si>
  <si>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</si>
  <si>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</si>
  <si>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</si>
  <si>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</si>
  <si>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</si>
  <si>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</si>
  <si>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</si>
  <si>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</si>
  <si>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</si>
  <si>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</si>
  <si>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</si>
  <si>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</si>
  <si>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</si>
  <si>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</si>
  <si>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</si>
  <si>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</si>
  <si>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</si>
  <si>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</si>
  <si>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</si>
  <si>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</si>
  <si>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</si>
  <si>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</si>
  <si>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</si>
  <si>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</si>
  <si>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</si>
  <si>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</si>
  <si>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</si>
  <si>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</si>
  <si>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</si>
  <si>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</si>
  <si>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</si>
  <si>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</si>
  <si>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</si>
  <si>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</si>
  <si>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</si>
  <si>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</si>
  <si>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</si>
  <si>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</si>
  <si>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</si>
  <si>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</si>
  <si>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</si>
  <si>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</si>
  <si>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</si>
  <si>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</si>
  <si>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</si>
  <si>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</si>
  <si>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</si>
  <si>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</si>
  <si>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</si>
  <si>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</si>
  <si>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</si>
  <si>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</si>
  <si>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</si>
  <si>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</si>
  <si>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</si>
  <si>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</si>
  <si>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</si>
  <si>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</si>
  <si>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</si>
  <si>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</si>
  <si>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</si>
  <si>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</si>
  <si>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</si>
  <si>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</si>
  <si>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</si>
  <si>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</si>
  <si>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</si>
  <si>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</si>
  <si>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</si>
  <si>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</si>
  <si>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</si>
  <si>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</si>
  <si>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</si>
  <si>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</si>
  <si>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</si>
  <si>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</si>
  <si>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</si>
  <si>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</si>
  <si>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</si>
  <si>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</si>
  <si>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</si>
  <si>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</si>
  <si>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</si>
  <si>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</si>
  <si>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</si>
  <si>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</si>
  <si>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</si>
  <si>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</si>
  <si>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</si>
  <si>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</si>
  <si>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</si>
  <si>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</si>
  <si>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</si>
  <si>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</si>
  <si>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</si>
  <si>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</si>
  <si>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</si>
  <si>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</si>
  <si>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</si>
  <si>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</si>
  <si>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</si>
  <si>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</si>
  <si>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</si>
  <si>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</si>
  <si>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</si>
  <si>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</si>
  <si>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</si>
  <si>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</si>
  <si>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</si>
  <si>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</si>
  <si>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</si>
  <si>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</si>
  <si>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</si>
  <si>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</si>
  <si>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</si>
  <si>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</si>
  <si>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</si>
  <si>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</si>
  <si>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</si>
  <si>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</si>
  <si>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</si>
  <si>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</si>
  <si>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</si>
  <si>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</si>
  <si>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</si>
  <si>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</si>
  <si>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</si>
  <si>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</si>
  <si>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</si>
  <si>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</si>
  <si>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</si>
  <si>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</si>
  <si>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</si>
  <si>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</si>
  <si>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</si>
  <si>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</si>
  <si>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</si>
  <si>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</si>
  <si>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</si>
  <si>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</si>
  <si>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</si>
  <si>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</si>
  <si>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</si>
  <si>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</si>
  <si>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</si>
  <si>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</si>
  <si>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</si>
  <si>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</si>
  <si>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</si>
  <si>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</si>
  <si>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</si>
  <si>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</si>
  <si>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</si>
  <si>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</si>
  <si>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</si>
  <si>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</si>
  <si>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</si>
  <si>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</si>
  <si>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</si>
  <si>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</si>
  <si>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</si>
  <si>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</si>
  <si>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</si>
  <si>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</si>
  <si>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</si>
  <si>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</si>
  <si>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</si>
  <si>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</si>
  <si>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</si>
  <si>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</si>
  <si>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</si>
  <si>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</si>
  <si>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</si>
  <si>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</si>
  <si>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</si>
  <si>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</si>
  <si>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</si>
  <si>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</si>
  <si>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</si>
  <si>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</si>
  <si>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</si>
  <si>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</si>
  <si>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</si>
  <si>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</si>
  <si>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</si>
  <si>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</si>
  <si>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</si>
  <si>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</si>
  <si>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</si>
  <si>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</si>
  <si>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</si>
  <si>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</si>
  <si>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</si>
  <si>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</si>
  <si>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</si>
  <si>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</si>
  <si>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</si>
  <si>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</si>
  <si>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</si>
  <si>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</si>
  <si>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</si>
  <si>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</si>
  <si>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</si>
  <si>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</si>
  <si>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</si>
  <si>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</si>
  <si>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</si>
  <si>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</si>
  <si>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</si>
  <si>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</si>
  <si>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</si>
  <si>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</si>
  <si>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</si>
  <si>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</si>
  <si>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</si>
  <si>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</si>
  <si>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</si>
  <si>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</si>
  <si>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</si>
  <si>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</si>
  <si>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</si>
  <si>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</si>
  <si>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</si>
  <si>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</si>
  <si>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</si>
  <si>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</si>
  <si>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</si>
  <si>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</si>
  <si>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</si>
  <si>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</si>
  <si>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</si>
  <si>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</si>
  <si>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</si>
  <si>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</si>
  <si>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</si>
  <si>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</si>
  <si>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</si>
  <si>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</si>
  <si>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</si>
  <si>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</si>
  <si>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</si>
  <si>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</si>
  <si>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</si>
  <si>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</si>
  <si>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</si>
  <si>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</si>
  <si>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</si>
  <si>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</si>
  <si>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</si>
  <si>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</si>
  <si>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</si>
  <si>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</si>
  <si>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</si>
  <si>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</si>
  <si>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</si>
  <si>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</si>
  <si>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</si>
  <si>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</si>
  <si>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</si>
  <si>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</si>
  <si>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</si>
  <si>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</si>
  <si>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</si>
  <si>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</si>
  <si>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</si>
  <si>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</si>
  <si>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</si>
  <si>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</si>
  <si>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</si>
  <si>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</si>
  <si>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</si>
  <si>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</si>
  <si>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</si>
  <si>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</si>
  <si>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</si>
  <si>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</si>
  <si>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</si>
  <si>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</si>
  <si>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</si>
  <si>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</si>
  <si>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</si>
  <si>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</si>
  <si>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</si>
  <si>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</si>
  <si>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</si>
  <si>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</si>
  <si>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</si>
  <si>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</si>
  <si>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</si>
  <si>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</si>
  <si>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</si>
  <si>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</si>
  <si>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</si>
  <si>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</si>
  <si>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</si>
  <si>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</si>
  <si>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</si>
  <si>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</si>
  <si>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</si>
  <si>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</si>
  <si>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</si>
  <si>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</si>
  <si>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</si>
  <si>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</si>
  <si>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</si>
  <si>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</si>
  <si>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</si>
  <si>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</si>
  <si>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</si>
  <si>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</si>
  <si>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</si>
  <si>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</si>
  <si>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</si>
  <si>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</si>
  <si>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</si>
  <si>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</si>
  <si>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</si>
  <si>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</si>
  <si>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</si>
  <si>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</si>
  <si>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</si>
  <si>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</si>
  <si>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</si>
  <si>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</si>
  <si>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</si>
  <si>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</si>
  <si>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</si>
  <si>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</si>
  <si>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</si>
  <si>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</si>
  <si>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</si>
  <si>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</si>
  <si>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</si>
  <si>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</si>
  <si>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</si>
  <si>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</si>
  <si>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</si>
  <si>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</si>
  <si>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</si>
  <si>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</si>
  <si>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</si>
  <si>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</si>
  <si>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</si>
  <si>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</si>
  <si>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</si>
  <si>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</si>
  <si>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</si>
  <si>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</si>
  <si>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</si>
  <si>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</si>
  <si>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</si>
  <si>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</si>
  <si>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</si>
  <si>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</si>
  <si>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</si>
  <si>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</si>
  <si>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</si>
  <si>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</si>
  <si>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</si>
  <si>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</si>
  <si>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</si>
  <si>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</si>
  <si>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</si>
  <si>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</si>
  <si>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</si>
  <si>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</si>
  <si>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</si>
  <si>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</si>
  <si>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</si>
  <si>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</si>
  <si>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</si>
  <si>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</si>
  <si>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</si>
  <si>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</si>
  <si>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</si>
  <si>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</si>
  <si>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</si>
  <si>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</si>
  <si>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</si>
  <si>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</si>
  <si>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</si>
  <si>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</si>
  <si>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</si>
  <si>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</si>
  <si>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</si>
  <si>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</si>
  <si>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</si>
  <si>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</si>
  <si>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</si>
  <si>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</si>
  <si>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</si>
  <si>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</si>
  <si>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</si>
  <si>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</si>
  <si>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</si>
  <si>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</si>
  <si>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</si>
  <si>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</si>
  <si>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</si>
  <si>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</si>
  <si>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</si>
  <si>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</si>
  <si>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</si>
  <si>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</si>
  <si>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</si>
  <si>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</si>
  <si>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</si>
  <si>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</si>
  <si>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</si>
  <si>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</si>
  <si>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</si>
  <si>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</si>
  <si>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</si>
  <si>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</si>
  <si>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</si>
  <si>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</si>
  <si>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</si>
  <si>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</si>
  <si>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</si>
  <si>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</si>
  <si>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</si>
  <si>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</si>
  <si>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</si>
  <si>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</si>
  <si>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</si>
  <si>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</si>
  <si>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</si>
  <si>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</si>
  <si>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</si>
  <si>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</si>
  <si>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</si>
  <si>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</si>
  <si>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</si>
  <si>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</si>
  <si>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</si>
  <si>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</si>
  <si>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</si>
  <si>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</si>
  <si>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</si>
  <si>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</si>
  <si>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</si>
  <si>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</si>
  <si>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</si>
  <si>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</si>
  <si>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</si>
  <si>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</si>
  <si>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</si>
  <si>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</si>
  <si>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</si>
  <si>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</si>
  <si>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</si>
  <si>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</si>
  <si>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</si>
  <si>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</si>
  <si>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</si>
  <si>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</si>
  <si>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</si>
  <si>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</si>
  <si>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</si>
  <si>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</si>
  <si>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</si>
  <si>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</si>
  <si>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</si>
  <si>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</si>
  <si>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</si>
  <si>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</si>
  <si>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</si>
  <si>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</si>
  <si>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</si>
  <si>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</si>
  <si>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</si>
  <si>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</si>
  <si>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</si>
  <si>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</si>
  <si>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</si>
  <si>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</si>
  <si>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</si>
  <si>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</si>
  <si>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</si>
  <si>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</si>
  <si>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</si>
  <si>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</si>
  <si>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</si>
  <si>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</si>
  <si>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</si>
  <si>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</si>
  <si>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</si>
  <si>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</si>
  <si>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</si>
  <si>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</si>
  <si>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</si>
  <si>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</si>
  <si>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</si>
  <si>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</si>
  <si>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</si>
  <si>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</si>
  <si>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</si>
  <si>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</si>
  <si>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</si>
  <si>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</si>
  <si>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</si>
  <si>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</si>
  <si>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</si>
  <si>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</si>
  <si>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</si>
  <si>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</si>
  <si>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</si>
  <si>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</si>
  <si>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</si>
  <si>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</si>
  <si>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</si>
  <si>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</si>
  <si>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</si>
  <si>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</si>
  <si>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</si>
  <si>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</si>
  <si>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</si>
  <si>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</si>
  <si>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</si>
  <si>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</si>
  <si>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</si>
  <si>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</si>
  <si>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</si>
  <si>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</si>
  <si>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</si>
  <si>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</si>
  <si>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</si>
  <si>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</si>
  <si>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</si>
  <si>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</si>
  <si>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</si>
  <si>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</si>
  <si>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</si>
  <si>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</si>
  <si>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</si>
  <si>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</si>
  <si>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</si>
  <si>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</si>
  <si>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</si>
  <si>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</si>
  <si>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</si>
  <si>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</si>
  <si>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</si>
  <si>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</si>
  <si>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</si>
  <si>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</si>
  <si>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</si>
  <si>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</si>
  <si>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</si>
  <si>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</si>
  <si>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</si>
  <si>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</si>
  <si>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</si>
  <si>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</si>
  <si>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</si>
  <si>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</si>
  <si>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</si>
  <si>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</si>
  <si>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</si>
  <si>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</si>
  <si>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</si>
  <si>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</si>
  <si>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</si>
  <si>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</si>
  <si>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</si>
  <si>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</si>
  <si>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</si>
  <si>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</si>
  <si>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</si>
  <si>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</si>
  <si>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</si>
  <si>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</si>
  <si>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</si>
  <si>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</si>
  <si>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</si>
  <si>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</si>
  <si>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</si>
  <si>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</si>
  <si>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</si>
  <si>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</si>
  <si>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</si>
  <si>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</si>
  <si>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</si>
  <si>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</si>
  <si>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</si>
  <si>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</si>
  <si>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</si>
  <si>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</si>
  <si>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</si>
  <si>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</si>
  <si>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</si>
  <si>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</si>
  <si>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</si>
  <si>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</si>
  <si>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</si>
  <si>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</si>
  <si>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</si>
  <si>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</si>
  <si>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</si>
  <si>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</si>
  <si>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</si>
  <si>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</si>
  <si>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</si>
  <si>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</si>
  <si>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</si>
  <si>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</si>
  <si>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</si>
  <si>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</si>
  <si>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</si>
  <si>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</si>
  <si>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</si>
  <si>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</si>
  <si>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</si>
  <si>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</si>
  <si>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</si>
  <si>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</si>
  <si>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</si>
  <si>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</si>
  <si>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</si>
  <si>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</si>
  <si>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</si>
  <si>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</si>
  <si>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</si>
  <si>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</si>
  <si>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</si>
  <si>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</si>
  <si>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</si>
  <si>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</si>
  <si>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</si>
  <si>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</si>
  <si>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</si>
  <si>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</si>
  <si>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</si>
  <si>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</si>
  <si>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</si>
  <si>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</si>
  <si>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</si>
  <si>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</si>
  <si>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</si>
  <si>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</si>
  <si>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</si>
  <si>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</si>
  <si>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</si>
  <si>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</si>
  <si>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</si>
  <si>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</si>
  <si>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</si>
  <si>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</si>
  <si>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</si>
  <si>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</si>
  <si>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</si>
  <si>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</si>
  <si>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</si>
  <si>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</si>
  <si>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</si>
  <si>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</si>
  <si>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</si>
  <si>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</si>
  <si>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</si>
  <si>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</si>
  <si>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</si>
  <si>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</si>
  <si>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</si>
  <si>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</si>
  <si>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</si>
  <si>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</si>
  <si>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</si>
  <si>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</si>
  <si>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</si>
  <si>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</si>
  <si>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</si>
  <si>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</si>
  <si>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</si>
  <si>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</si>
  <si>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</si>
  <si>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</si>
  <si>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</si>
  <si>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</si>
  <si>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</si>
  <si>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</si>
  <si>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</si>
  <si>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</si>
  <si>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</si>
  <si>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</si>
  <si>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</si>
  <si>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</si>
  <si>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</si>
  <si>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</si>
  <si>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</si>
  <si>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</si>
  <si>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</si>
  <si>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</si>
  <si>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</si>
  <si>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</si>
  <si>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</si>
  <si>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</si>
  <si>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</si>
  <si>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</si>
  <si>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</si>
  <si>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</si>
  <si>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</si>
  <si>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</si>
  <si>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</si>
  <si>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</si>
  <si>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</si>
  <si>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</si>
  <si>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</si>
  <si>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</si>
  <si>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</si>
  <si>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</si>
  <si>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</si>
  <si>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</si>
  <si>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</si>
  <si>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</si>
  <si>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</si>
  <si>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</si>
  <si>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</si>
  <si>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</si>
  <si>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</si>
  <si>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</si>
  <si>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</si>
  <si>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</si>
  <si>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</si>
  <si>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</si>
  <si>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</si>
  <si>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</si>
  <si>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</si>
  <si>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</si>
  <si>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</si>
  <si>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</si>
  <si>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</si>
  <si>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</si>
  <si>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</si>
  <si>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</si>
  <si>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</si>
  <si>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</si>
  <si>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</si>
  <si>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</si>
  <si>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</si>
  <si>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</si>
  <si>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</si>
  <si>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</si>
  <si>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</si>
  <si>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</si>
  <si>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</si>
  <si>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</si>
  <si>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</si>
  <si>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</si>
  <si>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</si>
  <si>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</si>
  <si>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</si>
  <si>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</si>
  <si>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</si>
  <si>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</si>
  <si>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</si>
  <si>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</si>
  <si>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</si>
  <si>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</si>
  <si>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</si>
  <si>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</si>
  <si>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</si>
  <si>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</si>
  <si>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</si>
  <si>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</si>
  <si>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</si>
  <si>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</si>
  <si>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</si>
  <si>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</si>
  <si>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</si>
  <si>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</si>
  <si>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</si>
  <si>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</si>
  <si>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</si>
  <si>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</si>
  <si>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</si>
  <si>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</si>
  <si>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</si>
  <si>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</si>
  <si>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</si>
  <si>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</si>
  <si>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</si>
  <si>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</si>
  <si>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</si>
  <si>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</si>
  <si>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</si>
  <si>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</si>
  <si>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</si>
  <si>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</si>
  <si>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</si>
  <si>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</si>
  <si>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</si>
  <si>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</si>
  <si>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</si>
  <si>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</si>
  <si>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</si>
  <si>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</si>
  <si>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</si>
  <si>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</si>
  <si>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</si>
  <si>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</si>
  <si>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</si>
  <si>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</si>
  <si>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</si>
  <si>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</si>
  <si>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</si>
  <si>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</si>
  <si>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</si>
  <si>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</si>
  <si>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</si>
  <si>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</si>
  <si>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</si>
  <si>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</si>
  <si>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</si>
  <si>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</si>
  <si>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</si>
  <si>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</si>
  <si>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</si>
  <si>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</si>
  <si>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</si>
  <si>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</si>
  <si>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</si>
  <si>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</si>
  <si>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</si>
  <si>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</si>
  <si>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</si>
  <si>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</si>
  <si>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</si>
  <si>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</si>
  <si>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</si>
  <si>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</si>
  <si>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</si>
  <si>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</si>
  <si>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</si>
  <si>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</si>
  <si>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</si>
  <si>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</si>
  <si>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</si>
  <si>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</si>
  <si>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</si>
  <si>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</si>
  <si>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</si>
  <si>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</si>
  <si>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</si>
  <si>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</si>
  <si>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</si>
  <si>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</si>
  <si>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</si>
  <si>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</si>
  <si>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</si>
  <si>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</si>
  <si>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</si>
  <si>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</si>
  <si>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</si>
  <si>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</si>
  <si>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</si>
  <si>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</si>
  <si>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</si>
  <si>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</si>
  <si>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</si>
  <si>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</si>
  <si>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</si>
  <si>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</si>
  <si>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</si>
  <si>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</si>
  <si>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</si>
  <si>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</si>
  <si>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</si>
  <si>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</si>
  <si>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</si>
  <si>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</si>
  <si>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</si>
  <si>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</si>
  <si>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</si>
  <si>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</si>
  <si>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</si>
  <si>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</si>
  <si>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</si>
  <si>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</si>
  <si>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</si>
  <si>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</si>
  <si>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</si>
  <si>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</si>
  <si>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</si>
  <si>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</si>
  <si>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</si>
  <si>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</si>
  <si>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</si>
  <si>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</si>
  <si>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</si>
  <si>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</si>
  <si>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</si>
  <si>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</si>
  <si>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</si>
  <si>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</si>
  <si>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</si>
  <si>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</si>
  <si>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</si>
  <si>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</si>
  <si>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</si>
  <si>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</si>
  <si>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</si>
  <si>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</si>
  <si>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</si>
  <si>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</si>
  <si>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</si>
  <si>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</si>
  <si>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</si>
  <si>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</si>
  <si>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</si>
  <si>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</si>
  <si>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</si>
  <si>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</si>
  <si>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</si>
  <si>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</si>
  <si>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</si>
  <si>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</si>
  <si>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</si>
  <si>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</si>
  <si>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</si>
  <si>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</si>
  <si>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</si>
  <si>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</si>
  <si>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</si>
  <si>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</si>
  <si>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</si>
  <si>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</si>
  <si>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</si>
  <si>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</si>
  <si>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</si>
  <si>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</si>
  <si>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</si>
  <si>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</si>
  <si>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</si>
  <si>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</si>
  <si>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</si>
  <si>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</si>
  <si>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</si>
  <si>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</si>
  <si>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</si>
  <si>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</si>
  <si>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</si>
  <si>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</si>
  <si>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</si>
  <si>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</si>
  <si>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</si>
  <si>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</si>
  <si>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</si>
  <si>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</si>
  <si>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</si>
  <si>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</si>
  <si>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</si>
  <si>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</si>
  <si>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</si>
  <si>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</si>
  <si>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</si>
  <si>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</si>
  <si>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</si>
  <si>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</si>
  <si>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</si>
  <si>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</si>
  <si>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</si>
  <si>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</si>
  <si>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</si>
  <si>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</si>
  <si>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</si>
  <si>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</si>
  <si>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</si>
  <si>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</si>
  <si>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</si>
  <si>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</si>
  <si>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</si>
  <si>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</si>
  <si>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</si>
  <si>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</si>
  <si>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</si>
  <si>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</si>
  <si>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</si>
  <si>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</si>
  <si>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</si>
  <si>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</si>
  <si>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</si>
  <si>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</si>
  <si>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</si>
  <si>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</si>
  <si>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</si>
  <si>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</si>
  <si>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</si>
  <si>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</si>
  <si>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</si>
  <si>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</si>
  <si>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</si>
  <si>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</si>
  <si>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</si>
  <si>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</si>
  <si>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</si>
  <si>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</si>
  <si>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</si>
  <si>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</si>
  <si>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</si>
  <si>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</si>
  <si>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</si>
  <si>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</si>
  <si>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</si>
  <si>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</si>
  <si>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</si>
  <si>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</si>
  <si>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</si>
  <si>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</si>
  <si>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</si>
  <si>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</si>
  <si>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</si>
  <si>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</si>
  <si>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</si>
  <si>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</si>
  <si>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</si>
  <si>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</si>
  <si>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</si>
  <si>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</si>
  <si>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</si>
  <si>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</si>
  <si>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</si>
  <si>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</si>
  <si>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</si>
  <si>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</si>
  <si>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</si>
  <si>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</si>
  <si>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</si>
  <si>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</si>
  <si>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</si>
  <si>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</si>
  <si>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</si>
  <si>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</si>
  <si>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</si>
  <si>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</si>
  <si>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</si>
  <si>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</si>
  <si>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</si>
  <si>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</si>
  <si>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</si>
  <si>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</si>
  <si>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</si>
  <si>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</si>
  <si>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</si>
  <si>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</si>
  <si>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</si>
  <si>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</si>
  <si>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</si>
  <si>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</si>
  <si>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</si>
  <si>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</si>
  <si>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</si>
  <si>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</si>
  <si>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</si>
  <si>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</si>
  <si>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</si>
  <si>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</si>
  <si>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</si>
  <si>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</si>
  <si>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</si>
  <si>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</si>
  <si>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</si>
  <si>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</si>
  <si>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</si>
  <si>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</si>
  <si>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</si>
  <si>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</si>
  <si>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</si>
  <si>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</si>
  <si>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</si>
  <si>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</si>
  <si>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</si>
  <si>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</si>
  <si>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</si>
  <si>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</si>
  <si>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</si>
  <si>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</si>
  <si>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</si>
  <si>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</si>
  <si>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</si>
  <si>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</si>
  <si>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</si>
  <si>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</si>
  <si>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</si>
  <si>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</si>
  <si>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</si>
  <si>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</si>
  <si>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</si>
  <si>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</si>
  <si>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</si>
  <si>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</si>
  <si>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</si>
  <si>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</si>
  <si>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</si>
  <si>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</si>
  <si>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</si>
  <si>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</si>
  <si>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</si>
  <si>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</si>
  <si>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</si>
  <si>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</si>
  <si>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</si>
  <si>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</si>
  <si>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</si>
  <si>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</si>
  <si>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</si>
  <si>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</si>
  <si>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</si>
  <si>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</si>
  <si>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</si>
  <si>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</si>
  <si>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</si>
  <si>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</si>
  <si>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</si>
  <si>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</si>
  <si>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</si>
  <si>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</si>
  <si>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</si>
  <si>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</si>
  <si>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</si>
  <si>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</si>
  <si>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</si>
  <si>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</si>
  <si>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</si>
  <si>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</si>
  <si>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</si>
  <si>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</si>
  <si>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</si>
  <si>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</si>
  <si>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</si>
  <si>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</si>
  <si>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</si>
  <si>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</si>
  <si>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</si>
  <si>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</si>
  <si>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</si>
  <si>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</si>
  <si>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</si>
  <si>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</si>
  <si>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</si>
  <si>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</si>
  <si>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</si>
  <si>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</si>
  <si>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</si>
  <si>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</si>
  <si>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</si>
  <si>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</si>
  <si>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</si>
  <si>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</si>
  <si>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</si>
  <si>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</si>
  <si>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</si>
  <si>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</si>
  <si>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</si>
  <si>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</si>
  <si>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</si>
  <si>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</si>
  <si>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</si>
  <si>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</si>
  <si>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</si>
  <si>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</si>
  <si>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</si>
  <si>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</si>
  <si>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</si>
  <si>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</si>
  <si>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</si>
  <si>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</si>
  <si>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</si>
  <si>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</si>
  <si>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</si>
  <si>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</si>
  <si>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</si>
  <si>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</si>
  <si>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</si>
  <si>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</si>
  <si>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</si>
  <si>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</si>
  <si>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</si>
  <si>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</si>
  <si>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</si>
  <si>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</si>
  <si>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</si>
  <si>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</si>
  <si>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</si>
  <si>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</si>
  <si>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</si>
  <si>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</si>
  <si>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</si>
  <si>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</si>
  <si>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</si>
  <si>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</si>
  <si>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</si>
  <si>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</si>
  <si>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</si>
  <si>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</si>
  <si>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</si>
  <si>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</si>
  <si>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</si>
  <si>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</si>
  <si>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</si>
  <si>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</si>
  <si>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</si>
  <si>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</si>
  <si>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</si>
  <si>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</si>
  <si>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</si>
  <si>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</si>
  <si>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</si>
  <si>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</si>
  <si>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</si>
  <si>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</si>
  <si>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</si>
  <si>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</si>
  <si>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</si>
  <si>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</si>
  <si>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</si>
  <si>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</si>
  <si>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</si>
  <si>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</si>
  <si>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</si>
  <si>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</si>
  <si>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</si>
  <si>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</si>
  <si>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</si>
  <si>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</si>
  <si>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</si>
  <si>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</si>
  <si>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</si>
  <si>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</si>
  <si>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</si>
  <si>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</si>
  <si>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</si>
  <si>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</si>
  <si>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</si>
  <si>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</si>
  <si>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</si>
  <si>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</si>
  <si>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</si>
  <si>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</si>
  <si>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</si>
  <si>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</si>
  <si>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</si>
  <si>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</si>
  <si>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</si>
  <si>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</si>
  <si>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</si>
  <si>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</si>
  <si>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</si>
  <si>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</si>
  <si>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</si>
  <si>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</si>
  <si>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</si>
  <si>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</si>
  <si>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</si>
  <si>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</si>
  <si>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</si>
  <si>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</si>
  <si>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</si>
  <si>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</si>
  <si>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</si>
  <si>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</si>
  <si>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</si>
  <si>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</si>
  <si>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</si>
  <si>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</si>
  <si>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</si>
  <si>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</si>
  <si>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</si>
  <si>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</si>
  <si>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</si>
  <si>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</si>
  <si>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</si>
  <si>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</si>
  <si>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</si>
  <si>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</si>
  <si>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</si>
  <si>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</si>
  <si>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</si>
  <si>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</si>
  <si>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</si>
  <si>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</si>
  <si>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</si>
  <si>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</si>
  <si>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</si>
  <si>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</si>
  <si>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</si>
  <si>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</si>
  <si>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</si>
  <si>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</si>
  <si>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</si>
  <si>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</si>
  <si>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</si>
  <si>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</si>
  <si>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</si>
  <si>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</si>
  <si>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</si>
  <si>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</si>
  <si>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</si>
  <si>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</si>
  <si>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</si>
  <si>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</si>
  <si>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</si>
  <si>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</si>
  <si>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</si>
  <si>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</si>
  <si>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</si>
  <si>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</si>
  <si>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</si>
  <si>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</si>
  <si>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</si>
  <si>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</si>
  <si>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</si>
  <si>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</si>
  <si>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</si>
  <si>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</si>
  <si>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</si>
  <si>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</si>
  <si>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</si>
  <si>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</si>
  <si>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</si>
  <si>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</si>
  <si>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</si>
  <si>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</si>
  <si>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</si>
  <si>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</si>
  <si>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</si>
  <si>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</si>
  <si>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</si>
  <si>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</si>
  <si>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</si>
  <si>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</si>
  <si>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</si>
  <si>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</si>
  <si>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</si>
  <si>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</si>
  <si>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</si>
  <si>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</si>
  <si>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</si>
  <si>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</si>
  <si>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</si>
  <si>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</si>
  <si>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</si>
  <si>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</si>
  <si>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</si>
  <si>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</si>
  <si>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</si>
  <si>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</si>
  <si>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</si>
  <si>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</si>
  <si>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</si>
  <si>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</si>
  <si>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</si>
  <si>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</si>
  <si>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</si>
  <si>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</si>
  <si>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</si>
  <si>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</si>
  <si>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</si>
  <si>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</si>
  <si>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</si>
  <si>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</si>
  <si>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</si>
  <si>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</si>
  <si>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</si>
  <si>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</si>
  <si>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</si>
  <si>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</si>
  <si>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</si>
  <si>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</si>
  <si>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</si>
  <si>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</si>
  <si>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</si>
  <si>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</si>
  <si>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</si>
  <si>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</si>
  <si>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</si>
  <si>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</si>
  <si>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</si>
  <si>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</si>
  <si>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</si>
  <si>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</si>
  <si>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</si>
  <si>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</si>
  <si>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</si>
  <si>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</si>
  <si>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</si>
  <si>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</si>
  <si>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</si>
  <si>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</si>
  <si>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</si>
  <si>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</si>
  <si>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</si>
  <si>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</si>
  <si>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</si>
  <si>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</si>
  <si>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</si>
  <si>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</si>
  <si>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</si>
  <si>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</si>
  <si>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</si>
  <si>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</si>
  <si>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</si>
  <si>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</si>
  <si>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</si>
  <si>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</si>
  <si>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</si>
  <si>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</si>
  <si>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</si>
  <si>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</si>
  <si>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</si>
  <si>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</si>
  <si>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</si>
  <si>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</si>
  <si>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</si>
  <si>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</si>
  <si>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</si>
  <si>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</si>
  <si>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</si>
  <si>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</si>
  <si>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</si>
  <si>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</si>
  <si>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</si>
  <si>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</si>
  <si>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</si>
  <si>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</si>
  <si>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</si>
  <si>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</si>
  <si>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</si>
  <si>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</si>
  <si>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</si>
  <si>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</si>
  <si>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</si>
  <si>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</si>
  <si>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</si>
  <si>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</si>
  <si>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</si>
  <si>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</si>
  <si>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</si>
  <si>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</si>
  <si>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</si>
  <si>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</si>
  <si>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</si>
  <si>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</si>
  <si>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</si>
  <si>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</si>
  <si>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</si>
  <si>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</si>
  <si>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</si>
  <si>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</si>
  <si>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</si>
  <si>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</si>
  <si>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</si>
  <si>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</si>
  <si>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</si>
  <si>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</si>
  <si>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</si>
  <si>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</si>
  <si>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</si>
  <si>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</si>
  <si>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</si>
  <si>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</si>
  <si>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</si>
  <si>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</si>
  <si>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</si>
  <si>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</si>
  <si>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</si>
  <si>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</si>
  <si>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</si>
  <si>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</si>
  <si>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</si>
  <si>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</si>
  <si>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</si>
  <si>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</si>
  <si>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</si>
  <si>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</si>
  <si>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</si>
  <si>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</si>
  <si>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</si>
  <si>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</si>
  <si>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</si>
  <si>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</si>
  <si>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</si>
  <si>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</si>
  <si>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</si>
  <si>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</si>
  <si>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</si>
  <si>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</si>
  <si>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</si>
  <si>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</si>
  <si>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</si>
  <si>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</si>
  <si>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</si>
  <si>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</si>
  <si>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</si>
  <si>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</si>
  <si>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</si>
  <si>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</si>
  <si>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</si>
  <si>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</si>
  <si>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</si>
  <si>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</si>
  <si>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</si>
  <si>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</si>
  <si>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</si>
  <si>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</si>
  <si>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</si>
  <si>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</si>
  <si>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</si>
  <si>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</si>
  <si>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</si>
  <si>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</si>
  <si>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</si>
  <si>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</si>
  <si>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</si>
  <si>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</si>
  <si>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</si>
  <si>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</si>
  <si>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</si>
  <si>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</si>
  <si>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</si>
  <si>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</si>
  <si>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</si>
  <si>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</si>
  <si>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</si>
  <si>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</si>
  <si>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</si>
  <si>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</si>
  <si>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</si>
  <si>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</si>
  <si>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</si>
  <si>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</si>
  <si>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</si>
  <si>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</si>
  <si>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</si>
  <si>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</si>
  <si>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</si>
  <si>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</si>
  <si>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</si>
  <si>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</si>
  <si>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</si>
  <si>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</si>
  <si>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</si>
  <si>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</si>
  <si>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</si>
  <si>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</si>
  <si>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</si>
  <si>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</si>
  <si>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</si>
  <si>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</si>
  <si>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</si>
  <si>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</si>
  <si>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</si>
  <si>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</si>
  <si>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</si>
  <si>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</si>
  <si>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</si>
  <si>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</si>
  <si>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</si>
  <si>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</si>
  <si>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</si>
  <si>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</si>
  <si>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</si>
  <si>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</si>
  <si>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</si>
  <si>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</si>
  <si>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</si>
  <si>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</si>
  <si>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</si>
  <si>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</si>
  <si>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</si>
  <si>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</si>
  <si>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</si>
  <si>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</si>
  <si>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</si>
  <si>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</si>
  <si>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</si>
  <si>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</si>
  <si>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</si>
  <si>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</si>
  <si>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</si>
  <si>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</si>
  <si>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</si>
  <si>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</si>
  <si>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</si>
  <si>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</si>
  <si>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</si>
  <si>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</si>
  <si>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</si>
  <si>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</si>
  <si>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</si>
  <si>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</si>
  <si>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</si>
  <si>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</si>
  <si>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</si>
  <si>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</si>
  <si>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</si>
  <si>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</si>
  <si>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</si>
  <si>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</si>
  <si>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</si>
  <si>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</si>
  <si>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</si>
  <si>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</si>
  <si>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</si>
  <si>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</si>
  <si>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</si>
  <si>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</si>
  <si>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</si>
  <si>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</si>
  <si>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</si>
  <si>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</si>
  <si>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</si>
  <si>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</si>
  <si>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</si>
  <si>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</si>
  <si>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</si>
  <si>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</si>
  <si>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</si>
  <si>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</si>
  <si>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</si>
  <si>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</si>
  <si>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</si>
  <si>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</si>
  <si>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</si>
  <si>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</si>
  <si>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</si>
  <si>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</si>
  <si>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</si>
  <si>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</si>
  <si>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</si>
  <si>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</si>
  <si>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</si>
  <si>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</si>
  <si>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</si>
  <si>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</si>
  <si>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</si>
  <si>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</si>
  <si>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</si>
  <si>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</si>
  <si>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</si>
  <si>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</si>
  <si>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</si>
  <si>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</si>
  <si>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</si>
  <si>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</si>
  <si>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</si>
  <si>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</si>
  <si>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</si>
  <si>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</si>
  <si>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</si>
  <si>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</si>
  <si>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</si>
  <si>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</si>
  <si>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</si>
  <si>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</si>
  <si>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</si>
  <si>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</si>
  <si>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</si>
  <si>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</si>
  <si>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</si>
  <si>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</si>
  <si>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</si>
  <si>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</si>
  <si>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</si>
  <si>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</si>
  <si>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</si>
  <si>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</si>
  <si>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</si>
  <si>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</si>
  <si>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</si>
  <si>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</si>
  <si>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</si>
  <si>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</si>
  <si>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</si>
  <si>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</si>
  <si>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</si>
  <si>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</si>
  <si>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</si>
  <si>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</si>
  <si>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</si>
  <si>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</si>
  <si>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</si>
  <si>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</si>
  <si>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</si>
  <si>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</si>
  <si>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</si>
  <si>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</si>
  <si>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</si>
  <si>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</si>
  <si>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</si>
  <si>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</si>
  <si>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</si>
  <si>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</si>
  <si>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</si>
  <si>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</si>
  <si>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</si>
  <si>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</si>
  <si>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</si>
  <si>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</si>
  <si>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</si>
  <si>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</si>
  <si>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</si>
  <si>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</si>
  <si>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</si>
  <si>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</si>
  <si>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</si>
  <si>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</si>
  <si>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</si>
  <si>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</si>
  <si>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</si>
  <si>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</si>
  <si>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</si>
  <si>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</si>
  <si>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</si>
  <si>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</si>
  <si>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</si>
  <si>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</si>
  <si>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</si>
  <si>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</si>
  <si>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</si>
  <si>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</si>
  <si>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</si>
  <si>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</si>
  <si>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</si>
  <si>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</si>
  <si>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</si>
  <si>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</si>
  <si>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</si>
  <si>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</si>
  <si>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</si>
  <si>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</si>
  <si>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</si>
  <si>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</si>
  <si>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</si>
  <si>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</si>
  <si>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</si>
  <si>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</si>
  <si>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</si>
  <si>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</si>
  <si>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</si>
  <si>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</si>
  <si>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</si>
  <si>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</si>
  <si>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</si>
  <si>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</si>
  <si>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</si>
  <si>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</si>
  <si>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</si>
  <si>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</si>
  <si>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</si>
  <si>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</si>
  <si>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</si>
  <si>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</si>
  <si>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</si>
  <si>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</si>
  <si>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</si>
  <si>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</si>
  <si>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</si>
  <si>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</si>
  <si>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</si>
  <si>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</si>
  <si>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</si>
  <si>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</si>
  <si>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</si>
  <si>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</si>
  <si>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</si>
  <si>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</si>
  <si>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</si>
  <si>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</si>
  <si>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</si>
  <si>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</si>
  <si>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</si>
  <si>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</si>
  <si>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</si>
  <si>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</si>
  <si>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</si>
  <si>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</si>
  <si>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</si>
  <si>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</si>
  <si>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</si>
  <si>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</si>
  <si>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</si>
  <si>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</si>
  <si>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</si>
  <si>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</si>
  <si>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</si>
  <si>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</si>
  <si>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</si>
  <si>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</si>
  <si>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</si>
  <si>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</si>
  <si>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</si>
  <si>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</si>
  <si>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</si>
  <si>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</si>
  <si>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</si>
  <si>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</si>
  <si>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</si>
  <si>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</si>
  <si>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</si>
  <si>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</si>
  <si>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</si>
  <si>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</si>
  <si>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</si>
  <si>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</si>
  <si>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</si>
  <si>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</si>
  <si>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</si>
  <si>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</si>
  <si>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</si>
  <si>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</si>
  <si>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</si>
  <si>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</si>
  <si>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</si>
  <si>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</si>
  <si>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</si>
  <si>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</si>
  <si>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</si>
  <si>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</si>
  <si>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</si>
  <si>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</si>
  <si>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</si>
  <si>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</si>
  <si>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</si>
  <si>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</si>
  <si>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</si>
  <si>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</si>
  <si>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</si>
  <si>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</si>
  <si>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</si>
  <si>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</si>
  <si>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</si>
  <si>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</si>
  <si>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</si>
  <si>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</si>
  <si>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</si>
  <si>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</si>
  <si>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</si>
  <si>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</si>
  <si>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</si>
  <si>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</si>
  <si>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</si>
  <si>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</si>
  <si>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</si>
  <si>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</si>
  <si>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</si>
  <si>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</si>
  <si>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</si>
  <si>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</si>
  <si>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</si>
  <si>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</si>
  <si>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</si>
  <si>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</si>
  <si>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</si>
  <si>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</si>
  <si>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</si>
  <si>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</si>
  <si>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</si>
  <si>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</si>
  <si>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</si>
  <si>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</si>
  <si>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</si>
  <si>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</si>
  <si>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</si>
  <si>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</si>
  <si>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</si>
  <si>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</si>
  <si>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</si>
  <si>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</si>
  <si>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</si>
  <si>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</si>
  <si>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</si>
  <si>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</si>
  <si>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</si>
  <si>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</si>
  <si>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</si>
  <si>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</si>
  <si>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</si>
  <si>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</si>
  <si>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</si>
  <si>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</si>
  <si>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</si>
  <si>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</si>
  <si>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</si>
  <si>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</si>
  <si>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</si>
  <si>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</si>
  <si>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</si>
  <si>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</si>
  <si>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</si>
  <si>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</si>
  <si>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</si>
  <si>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</si>
  <si>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</si>
  <si>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</si>
  <si>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</si>
  <si>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</si>
  <si>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</si>
  <si>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</si>
  <si>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</si>
  <si>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</si>
  <si>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</si>
  <si>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</si>
  <si>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</si>
  <si>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</si>
  <si>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</si>
  <si>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</si>
  <si>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</si>
  <si>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</si>
  <si>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</si>
  <si>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</si>
  <si>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</si>
  <si>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</si>
  <si>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</si>
  <si>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</si>
  <si>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</si>
  <si>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</si>
  <si>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</si>
  <si>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</si>
  <si>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</si>
  <si>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</si>
  <si>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</si>
  <si>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</si>
  <si>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</si>
  <si>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</si>
  <si>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</si>
  <si>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</si>
  <si>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</si>
  <si>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</si>
  <si>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</si>
  <si>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</si>
  <si>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</si>
  <si>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</si>
  <si>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</si>
  <si>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</si>
  <si>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</si>
  <si>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</si>
  <si>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</si>
  <si>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</si>
  <si>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</si>
  <si>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</si>
  <si>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</si>
  <si>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</si>
  <si>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</si>
  <si>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</si>
  <si>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</si>
  <si>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</si>
  <si>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</si>
  <si>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</si>
  <si>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</si>
  <si>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</si>
  <si>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</si>
  <si>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</si>
  <si>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</si>
  <si>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</si>
  <si>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</si>
  <si>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</si>
  <si>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</si>
  <si>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</si>
  <si>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</si>
  <si>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</si>
  <si>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</si>
  <si>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</si>
  <si>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</si>
  <si>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</si>
  <si>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</si>
  <si>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</si>
  <si>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</si>
  <si>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</si>
  <si>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</si>
  <si>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</si>
  <si>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</si>
  <si>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</si>
  <si>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</si>
  <si>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</si>
  <si>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</si>
  <si>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</si>
  <si>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</si>
  <si>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</si>
  <si>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</si>
  <si>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</si>
  <si>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</si>
  <si>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</si>
  <si>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</si>
  <si>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</si>
  <si>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</si>
  <si>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</si>
  <si>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</si>
  <si>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</si>
  <si>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</si>
  <si>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</si>
  <si>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</si>
  <si>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</si>
  <si>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</si>
  <si>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</si>
  <si>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</si>
  <si>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</si>
  <si>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</si>
  <si>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</si>
  <si>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</si>
  <si>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</si>
  <si>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</si>
  <si>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</si>
  <si>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</si>
  <si>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</si>
  <si>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</si>
  <si>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</si>
  <si>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</si>
  <si>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</si>
  <si>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</si>
  <si>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</si>
  <si>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</si>
  <si>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</si>
  <si>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</si>
  <si>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</si>
  <si>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</si>
  <si>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</si>
  <si>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</si>
  <si>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</si>
  <si>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</si>
  <si>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</si>
  <si>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</si>
  <si>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</si>
  <si>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</si>
  <si>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</si>
  <si>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</si>
  <si>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</si>
  <si>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</si>
  <si>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</si>
  <si>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</si>
  <si>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</si>
  <si>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</si>
  <si>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</si>
  <si>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</si>
  <si>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</si>
  <si>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</si>
  <si>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</si>
  <si>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</si>
  <si>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</si>
  <si>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</si>
  <si>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</si>
  <si>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</si>
  <si>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</si>
  <si>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</si>
  <si>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</si>
  <si>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</si>
  <si>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</si>
  <si>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</si>
  <si>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</si>
  <si>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</si>
  <si>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</si>
  <si>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</si>
  <si>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</si>
  <si>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</si>
  <si>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</si>
  <si>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</si>
  <si>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</si>
  <si>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</si>
  <si>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</si>
  <si>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</si>
  <si>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</si>
  <si>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</si>
  <si>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</si>
  <si>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</si>
  <si>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</si>
  <si>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</si>
  <si>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</si>
  <si>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</si>
  <si>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</si>
  <si>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</si>
  <si>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</si>
  <si>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</si>
  <si>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</si>
  <si>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</si>
  <si>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</si>
  <si>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</si>
  <si>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</si>
  <si>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</si>
  <si>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</si>
  <si>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</si>
  <si>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</si>
  <si>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</si>
  <si>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</si>
  <si>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</si>
  <si>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</si>
  <si>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</si>
  <si>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</si>
  <si>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</si>
  <si>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</si>
  <si>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</si>
  <si>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</si>
  <si>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</si>
  <si>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</si>
  <si>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</si>
  <si>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</si>
  <si>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</si>
  <si>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</si>
  <si>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</si>
  <si>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</si>
  <si>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</si>
  <si>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</si>
  <si>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</si>
  <si>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</si>
  <si>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</si>
  <si>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</si>
  <si>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</si>
  <si>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</si>
  <si>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</si>
  <si>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</si>
  <si>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</si>
  <si>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</si>
  <si>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</si>
  <si>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</si>
  <si>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</si>
  <si>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</si>
  <si>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</si>
  <si>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</si>
  <si>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</si>
  <si>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</si>
  <si>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</si>
  <si>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</si>
  <si>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</si>
  <si>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</si>
  <si>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</si>
  <si>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</si>
  <si>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</si>
  <si>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</si>
  <si>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</si>
  <si>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</si>
  <si>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</si>
  <si>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</si>
  <si>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</si>
  <si>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</si>
  <si>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</si>
  <si>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</si>
  <si>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</si>
  <si>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</si>
  <si>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</si>
  <si>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</si>
  <si>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</si>
  <si>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</si>
  <si>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</si>
  <si>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</si>
  <si>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</si>
  <si>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</si>
  <si>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</si>
  <si>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</si>
  <si>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</si>
  <si>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</si>
  <si>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</si>
  <si>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</si>
  <si>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</si>
  <si>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</si>
  <si>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</si>
  <si>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</si>
  <si>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</si>
  <si>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</si>
  <si>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</si>
  <si>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</si>
  <si>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</si>
  <si>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</si>
  <si>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</si>
  <si>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</si>
  <si>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</si>
  <si>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</si>
  <si>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</si>
  <si>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</si>
  <si>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</si>
  <si>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</si>
  <si>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</si>
  <si>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</si>
  <si>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</si>
  <si>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</si>
  <si>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</si>
  <si>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</si>
  <si>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</si>
  <si>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</si>
  <si>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</si>
  <si>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</si>
  <si>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</si>
  <si>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</si>
  <si>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</si>
  <si>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</si>
  <si>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</si>
  <si>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</si>
  <si>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</si>
  <si>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</si>
  <si>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</si>
  <si>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</si>
  <si>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</si>
  <si>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</si>
  <si>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</si>
  <si>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</si>
  <si>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</si>
  <si>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</si>
  <si>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</si>
  <si>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</si>
  <si>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</si>
  <si>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</si>
  <si>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</si>
  <si>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</si>
  <si>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</si>
  <si>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</si>
  <si>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</si>
  <si>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</si>
  <si>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</si>
  <si>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</si>
  <si>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</si>
  <si>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</si>
  <si>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</si>
  <si>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</si>
  <si>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</si>
  <si>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</si>
  <si>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</si>
  <si>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</si>
  <si>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</si>
  <si>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</si>
  <si>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</si>
  <si>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</si>
  <si>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</si>
  <si>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</si>
  <si>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</si>
  <si>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</si>
  <si>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</si>
  <si>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</si>
  <si>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</si>
  <si>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</si>
  <si>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</si>
  <si>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</si>
  <si>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</si>
  <si>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</si>
  <si>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</si>
  <si>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</si>
  <si>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</si>
  <si>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</si>
  <si>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</si>
  <si>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</si>
  <si>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</si>
  <si>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</si>
  <si>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</si>
  <si>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</si>
  <si>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</si>
  <si>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</si>
  <si>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</si>
  <si>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</si>
  <si>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</si>
  <si>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</si>
  <si>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</si>
  <si>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</si>
  <si>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</si>
  <si>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</si>
  <si>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</si>
  <si>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</si>
  <si>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</si>
  <si>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</si>
  <si>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</si>
  <si>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</si>
  <si>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</si>
  <si>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</si>
  <si>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</si>
  <si>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</si>
  <si>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</si>
  <si>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</si>
  <si>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</si>
  <si>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</si>
  <si>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</si>
  <si>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</si>
  <si>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</si>
  <si>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</si>
  <si>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</si>
  <si>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</si>
  <si>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</si>
  <si>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</si>
  <si>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</si>
  <si>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</si>
  <si>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</si>
  <si>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</si>
  <si>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</si>
  <si>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</si>
  <si>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</si>
  <si>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</si>
  <si>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</si>
  <si>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</si>
  <si>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</si>
  <si>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</si>
  <si>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</si>
  <si>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</si>
  <si>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</si>
  <si>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</si>
  <si>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</si>
  <si>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</si>
  <si>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</si>
  <si>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</si>
  <si>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</si>
  <si>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</si>
  <si>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</si>
  <si>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</si>
  <si>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</si>
  <si>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</si>
  <si>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</si>
  <si>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</si>
  <si>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</si>
  <si>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</si>
  <si>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</si>
  <si>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</si>
  <si>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</si>
  <si>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</si>
  <si>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</si>
  <si>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</si>
  <si>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</si>
  <si>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</si>
  <si>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</si>
  <si>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</si>
  <si>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</si>
  <si>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</si>
  <si>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</si>
  <si>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</si>
  <si>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</si>
  <si>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</si>
  <si>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</si>
  <si>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</si>
  <si>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</si>
  <si>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</si>
  <si>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</si>
  <si>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</si>
  <si>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</si>
  <si>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</si>
  <si>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</si>
  <si>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</si>
  <si>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</si>
  <si>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</si>
  <si>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</si>
  <si>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</si>
  <si>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</si>
  <si>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</si>
  <si>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</si>
  <si>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</si>
  <si>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</si>
  <si>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</si>
  <si>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</si>
  <si>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</si>
  <si>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</si>
  <si>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</si>
  <si>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</si>
  <si>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</si>
  <si>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</si>
  <si>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</si>
  <si>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</si>
  <si>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</si>
  <si>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</si>
  <si>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</si>
  <si>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</si>
  <si>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</si>
  <si>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</si>
  <si>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</si>
  <si>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</si>
  <si>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</si>
  <si>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</si>
  <si>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</si>
  <si>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</si>
  <si>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</si>
  <si>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</si>
  <si>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</si>
  <si>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</si>
  <si>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</si>
  <si>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</si>
  <si>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</si>
  <si>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</si>
  <si>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</si>
  <si>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</si>
  <si>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</si>
  <si>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</si>
  <si>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</si>
  <si>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</si>
  <si>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</si>
  <si>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</si>
  <si>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</si>
  <si>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</si>
  <si>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</si>
  <si>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</si>
  <si>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</si>
  <si>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</si>
  <si>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</si>
  <si>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</si>
  <si>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</si>
  <si>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</si>
  <si>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</si>
  <si>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</si>
  <si>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</si>
  <si>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</si>
  <si>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</si>
  <si>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</si>
  <si>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</si>
  <si>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</si>
  <si>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</si>
  <si>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</si>
  <si>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</si>
  <si>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</si>
  <si>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</si>
  <si>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</si>
  <si>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</si>
  <si>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</si>
  <si>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</si>
  <si>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</si>
  <si>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</si>
  <si>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</si>
  <si>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</si>
  <si>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</si>
  <si>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</si>
  <si>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</si>
  <si>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</si>
  <si>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</si>
  <si>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</si>
  <si>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</si>
  <si>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</si>
  <si>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</si>
  <si>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</si>
  <si>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</si>
  <si>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</si>
  <si>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</si>
  <si>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</si>
  <si>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</si>
  <si>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</si>
  <si>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</si>
  <si>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</si>
  <si>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</si>
  <si>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</si>
  <si>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</si>
  <si>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</si>
  <si>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</si>
  <si>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</si>
  <si>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</si>
  <si>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</si>
  <si>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</si>
  <si>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</si>
  <si>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</si>
  <si>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</si>
  <si>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</si>
  <si>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</si>
  <si>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</si>
  <si>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</si>
  <si>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</si>
  <si>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</si>
  <si>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</si>
  <si>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</si>
  <si>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</si>
  <si>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</si>
  <si>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</si>
  <si>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</si>
  <si>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</si>
  <si>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</si>
  <si>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</si>
  <si>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</si>
  <si>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</si>
  <si>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</si>
  <si>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</si>
  <si>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</si>
  <si>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</si>
  <si>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</si>
  <si>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</si>
  <si>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</si>
  <si>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</si>
  <si>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</si>
  <si>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</si>
  <si>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</si>
  <si>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</si>
  <si>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</si>
  <si>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</si>
  <si>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</si>
  <si>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</si>
  <si>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</si>
  <si>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</si>
  <si>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</si>
  <si>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</si>
  <si>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</si>
  <si>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</si>
  <si>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</si>
  <si>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</si>
  <si>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</si>
  <si>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</si>
  <si>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</si>
  <si>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</si>
  <si>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</si>
  <si>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</si>
  <si>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</si>
  <si>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</si>
  <si>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</si>
  <si>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</si>
  <si>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</si>
  <si>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</si>
  <si>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</si>
  <si>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</si>
  <si>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</si>
  <si>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</si>
  <si>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</si>
  <si>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</si>
  <si>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</si>
  <si>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</si>
  <si>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</si>
  <si>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</si>
  <si>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</si>
  <si>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</si>
  <si>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</si>
  <si>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</si>
  <si>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</si>
  <si>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</si>
  <si>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</si>
  <si>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</si>
  <si>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</si>
  <si>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</si>
  <si>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</si>
  <si>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</si>
  <si>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</si>
  <si>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</si>
  <si>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</si>
  <si>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</si>
  <si>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</si>
  <si>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</si>
  <si>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</si>
  <si>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</si>
  <si>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</si>
  <si>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</si>
  <si>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</si>
  <si>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</si>
  <si>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</si>
  <si>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</si>
  <si>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</si>
  <si>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</si>
  <si>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</si>
  <si>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</si>
  <si>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</si>
  <si>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</si>
  <si>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</si>
  <si>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</si>
  <si>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</si>
  <si>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</si>
  <si>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</si>
  <si>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</si>
  <si>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</si>
  <si>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</si>
  <si>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</si>
  <si>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</si>
  <si>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</si>
  <si>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</si>
  <si>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</si>
  <si>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</si>
  <si>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</si>
  <si>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</si>
  <si>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</si>
  <si>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</si>
  <si>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</si>
  <si>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</si>
  <si>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</si>
  <si>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</si>
  <si>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</si>
  <si>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</si>
  <si>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</si>
  <si>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</si>
  <si>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</si>
  <si>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</si>
  <si>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</si>
  <si>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</si>
  <si>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</si>
  <si>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</si>
  <si>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</si>
  <si>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</si>
  <si>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</si>
  <si>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</si>
  <si>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</si>
  <si>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</si>
  <si>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</si>
  <si>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</si>
  <si>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</si>
  <si>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</si>
  <si>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</si>
  <si>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</si>
  <si>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</si>
  <si>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</si>
  <si>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</si>
  <si>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</si>
  <si>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</si>
  <si>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</si>
  <si>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</si>
  <si>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</si>
  <si>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</si>
  <si>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</si>
  <si>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</si>
  <si>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</si>
  <si>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</si>
  <si>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</si>
  <si>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</si>
  <si>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</si>
  <si>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</si>
  <si>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</si>
  <si>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</si>
  <si>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</si>
  <si>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</si>
  <si>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</si>
  <si>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</si>
  <si>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</si>
  <si>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</si>
  <si>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</si>
  <si>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</si>
  <si>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</si>
  <si>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</si>
  <si>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</si>
  <si>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</si>
  <si>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</si>
  <si>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</si>
  <si>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</si>
  <si>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</si>
  <si>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</si>
  <si>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</si>
  <si>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</si>
  <si>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</si>
  <si>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</si>
  <si>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</si>
  <si>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</si>
  <si>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</si>
  <si>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</si>
  <si>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</si>
  <si>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</si>
  <si>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</si>
  <si>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</si>
  <si>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</si>
  <si>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</si>
  <si>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</si>
  <si>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</si>
  <si>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</si>
  <si>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</si>
  <si>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</si>
  <si>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</si>
  <si>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</si>
  <si>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</si>
  <si>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</si>
  <si>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</si>
  <si>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</si>
  <si>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</si>
  <si>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</si>
  <si>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</si>
  <si>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</si>
  <si>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</si>
  <si>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</si>
  <si>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</si>
  <si>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</si>
  <si>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</si>
  <si>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</si>
  <si>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</si>
  <si>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</si>
  <si>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</si>
  <si>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</si>
  <si>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</si>
  <si>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</si>
  <si>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</si>
  <si>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</si>
  <si>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</si>
  <si>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</si>
  <si>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</si>
  <si>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</si>
  <si>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</si>
  <si>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</si>
  <si>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</si>
  <si>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</si>
  <si>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</si>
  <si>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</si>
  <si>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</si>
  <si>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</si>
  <si>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</si>
  <si>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</si>
  <si>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</si>
  <si>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</si>
  <si>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</si>
  <si>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</si>
  <si>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</si>
  <si>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</si>
  <si>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</si>
  <si>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</si>
  <si>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</si>
  <si>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</si>
  <si>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</si>
  <si>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</si>
  <si>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</si>
  <si>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</si>
  <si>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</si>
  <si>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</si>
  <si>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</si>
  <si>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</si>
  <si>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</si>
  <si>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</si>
  <si>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</si>
  <si>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</si>
  <si>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</si>
  <si>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</si>
  <si>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</si>
  <si>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</si>
  <si>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</si>
  <si>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</si>
  <si>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</si>
  <si>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</si>
  <si>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</si>
  <si>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</si>
  <si>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</si>
  <si>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</si>
  <si>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</si>
  <si>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</si>
  <si>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</si>
  <si>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</si>
  <si>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</si>
  <si>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</si>
  <si>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</si>
  <si>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</si>
  <si>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</si>
  <si>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</si>
  <si>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</si>
  <si>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</si>
  <si>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</si>
  <si>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</si>
  <si>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</si>
  <si>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</si>
  <si>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</si>
  <si>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</si>
  <si>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</si>
  <si>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</si>
  <si>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</si>
  <si>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</si>
  <si>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</si>
  <si>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</si>
  <si>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</si>
  <si>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</si>
  <si>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</si>
  <si>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</si>
  <si>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</si>
  <si>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</si>
  <si>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</si>
  <si>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</si>
  <si>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</si>
  <si>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</si>
  <si>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</si>
  <si>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</si>
  <si>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</si>
  <si>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</si>
  <si>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</si>
  <si>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</si>
  <si>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</si>
  <si>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</si>
  <si>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</si>
  <si>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</si>
  <si>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</si>
  <si>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</si>
  <si>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</si>
  <si>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</si>
  <si>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</si>
  <si>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</si>
  <si>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</si>
  <si>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</si>
  <si>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</si>
  <si>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</si>
  <si>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</si>
  <si>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</si>
  <si>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</si>
  <si>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</si>
  <si>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</si>
  <si>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</si>
  <si>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</si>
  <si>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</si>
  <si>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</si>
  <si>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</si>
  <si>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</si>
  <si>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</si>
  <si>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</si>
  <si>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</si>
  <si>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</si>
  <si>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</si>
  <si>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</si>
  <si>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</si>
  <si>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</si>
  <si>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</si>
  <si>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</si>
  <si>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</si>
  <si>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</si>
  <si>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</si>
  <si>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</si>
  <si>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</si>
  <si>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</si>
  <si>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</si>
  <si>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</si>
  <si>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</si>
  <si>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</si>
  <si>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</si>
  <si>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</si>
  <si>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</si>
  <si>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</si>
  <si>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</si>
  <si>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</si>
  <si>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</si>
  <si>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</si>
  <si>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</si>
  <si>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</si>
  <si>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</si>
  <si>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</si>
  <si>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</si>
  <si>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</si>
  <si>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</si>
  <si>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</si>
  <si>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</si>
  <si>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</si>
  <si>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</si>
  <si>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</si>
  <si>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</si>
  <si>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</si>
  <si>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</si>
  <si>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</si>
  <si>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</si>
  <si>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</si>
  <si>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</si>
  <si>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</si>
  <si>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</si>
  <si>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</si>
  <si>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</si>
  <si>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</si>
  <si>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</si>
  <si>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</si>
  <si>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</si>
  <si>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</si>
  <si>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</si>
  <si>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</si>
  <si>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</si>
  <si>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</si>
  <si>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</si>
  <si>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</si>
  <si>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</si>
  <si>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</si>
  <si>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</si>
  <si>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</si>
  <si>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</si>
  <si>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</si>
  <si>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</si>
  <si>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</si>
  <si>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</si>
  <si>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</si>
  <si>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</si>
  <si>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</si>
  <si>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</si>
  <si>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</si>
  <si>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</si>
  <si>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</si>
  <si>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</si>
  <si>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</si>
  <si>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</si>
  <si>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</si>
  <si>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</si>
  <si>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</si>
  <si>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</si>
  <si>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</si>
  <si>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</si>
  <si>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</si>
  <si>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</si>
  <si>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</si>
  <si>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</si>
  <si>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</si>
  <si>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</si>
  <si>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</si>
  <si>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</si>
  <si>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</si>
  <si>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</si>
  <si>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</si>
  <si>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</si>
  <si>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</si>
  <si>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</si>
  <si>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</si>
  <si>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</si>
  <si>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</si>
  <si>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</si>
  <si>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</si>
  <si>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</si>
  <si>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</si>
  <si>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</si>
  <si>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</si>
  <si>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</si>
  <si>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</si>
  <si>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</si>
  <si>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</si>
  <si>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</si>
  <si>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</si>
  <si>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</si>
  <si>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</si>
  <si>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</si>
  <si>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</si>
  <si>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</si>
  <si>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</si>
  <si>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</si>
  <si>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</si>
  <si>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</si>
  <si>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</si>
  <si>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</si>
  <si>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</si>
  <si>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</si>
  <si>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</si>
  <si>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</si>
  <si>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</si>
  <si>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</si>
  <si>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</si>
  <si>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</si>
  <si>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</si>
  <si>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</si>
  <si>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</si>
  <si>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</si>
  <si>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</si>
  <si>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</si>
  <si>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</si>
  <si>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</si>
  <si>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</si>
  <si>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</si>
  <si>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</si>
  <si>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</si>
  <si>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</si>
  <si>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</si>
  <si>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</si>
  <si>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</si>
  <si>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</si>
  <si>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</si>
  <si>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</si>
  <si>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</si>
  <si>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</si>
  <si>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</si>
  <si>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</si>
  <si>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</si>
  <si>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</si>
  <si>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</si>
  <si>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</si>
  <si>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</si>
  <si>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</si>
  <si>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</si>
  <si>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</si>
  <si>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</si>
  <si>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</si>
  <si>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</si>
  <si>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</si>
  <si>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</si>
  <si>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</si>
  <si>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</si>
  <si>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</si>
  <si>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</si>
  <si>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</si>
  <si>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</si>
  <si>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</si>
  <si>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</si>
  <si>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</si>
  <si>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</si>
  <si>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</si>
  <si>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</si>
  <si>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</si>
  <si>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</si>
  <si>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</si>
  <si>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</si>
  <si>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</si>
  <si>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</si>
  <si>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</si>
  <si>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</si>
  <si>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</si>
  <si>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</si>
  <si>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</si>
  <si>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</si>
  <si>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</si>
  <si>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</si>
  <si>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</si>
  <si>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</si>
  <si>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</si>
  <si>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</si>
  <si>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</si>
  <si>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</si>
  <si>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</si>
  <si>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</si>
  <si>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</si>
  <si>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</si>
  <si>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</si>
  <si>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</si>
  <si>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</si>
  <si>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</si>
  <si>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</si>
  <si>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</si>
  <si>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</si>
  <si>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</si>
  <si>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</si>
  <si>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</si>
  <si>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</si>
  <si>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</si>
  <si>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</si>
  <si>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</si>
  <si>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</si>
  <si>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</si>
  <si>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</si>
  <si>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</si>
  <si>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</si>
  <si>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</si>
  <si>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</si>
  <si>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</si>
  <si>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</si>
  <si>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</si>
  <si>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</si>
  <si>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</si>
  <si>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</si>
  <si>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</si>
  <si>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</si>
  <si>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</si>
  <si>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</si>
  <si>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</si>
  <si>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</si>
  <si>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</si>
  <si>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</si>
  <si>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</si>
  <si>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</si>
  <si>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</si>
  <si>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</si>
  <si>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</si>
  <si>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</si>
  <si>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</si>
  <si>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</si>
  <si>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</si>
  <si>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</si>
  <si>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</si>
  <si>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</si>
  <si>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</si>
  <si>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</si>
  <si>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</si>
  <si>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</si>
  <si>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</si>
  <si>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</si>
  <si>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</si>
  <si>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</si>
  <si>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</si>
  <si>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</si>
  <si>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</si>
  <si>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</si>
  <si>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</si>
  <si>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</si>
  <si>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</si>
  <si>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</si>
  <si>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</si>
  <si>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</si>
  <si>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</si>
  <si>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</si>
  <si>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</si>
  <si>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</si>
  <si>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</si>
  <si>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</si>
  <si>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</si>
  <si>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</si>
  <si>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</si>
  <si>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</si>
  <si>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</si>
  <si>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</si>
  <si>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</si>
  <si>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</si>
  <si>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</si>
  <si>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</si>
  <si>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</si>
  <si>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</si>
  <si>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</si>
  <si>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</si>
  <si>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</si>
  <si>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</si>
  <si>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</si>
  <si>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</si>
  <si>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</si>
  <si>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</si>
  <si>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</si>
  <si>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</si>
  <si>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</si>
  <si>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</si>
  <si>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</si>
  <si>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</si>
  <si>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</si>
  <si>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</si>
  <si>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</si>
  <si>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</si>
  <si>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</si>
  <si>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</si>
  <si>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</si>
  <si>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</si>
  <si>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</si>
  <si>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</si>
  <si>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</si>
  <si>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</si>
  <si>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</si>
  <si>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</si>
  <si>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</si>
  <si>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</si>
  <si>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</si>
  <si>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</si>
  <si>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</si>
  <si>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</si>
  <si>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</si>
  <si>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</si>
  <si>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</si>
  <si>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</si>
  <si>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</si>
  <si>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</si>
  <si>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</si>
  <si>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</si>
  <si>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</si>
  <si>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</si>
  <si>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</si>
  <si>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</si>
  <si>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</si>
  <si>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</si>
  <si>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</si>
  <si>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</si>
  <si>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</si>
  <si>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</si>
  <si>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</si>
  <si>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</si>
  <si>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</si>
  <si>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</si>
  <si>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</si>
  <si>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</si>
  <si>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</si>
  <si>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</si>
  <si>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</si>
  <si>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</si>
  <si>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</si>
  <si>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</si>
  <si>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</si>
  <si>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</si>
  <si>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</si>
  <si>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</si>
  <si>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</si>
  <si>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</si>
  <si>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</si>
  <si>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</si>
  <si>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</si>
  <si>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</si>
  <si>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</si>
  <si>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</si>
  <si>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</si>
  <si>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</si>
  <si>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</si>
  <si>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</si>
  <si>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</si>
  <si>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</si>
  <si>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</si>
  <si>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</si>
  <si>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</si>
  <si>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</si>
  <si>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</si>
  <si>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</si>
  <si>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</si>
  <si>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</si>
  <si>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</si>
  <si>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</si>
  <si>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</si>
  <si>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</si>
  <si>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</si>
  <si>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</si>
  <si>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</si>
  <si>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</si>
  <si>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</si>
  <si>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</si>
  <si>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</si>
  <si>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</si>
  <si>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</si>
  <si>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</si>
  <si>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</si>
  <si>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</si>
  <si>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</si>
  <si>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</si>
  <si>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</si>
  <si>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</si>
  <si>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</si>
  <si>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</si>
  <si>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</si>
  <si>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</si>
  <si>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</si>
  <si>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</si>
  <si>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</si>
  <si>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</si>
  <si>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</si>
  <si>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</si>
  <si>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</si>
  <si>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</si>
  <si>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</si>
  <si>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</si>
  <si>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</si>
  <si>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</si>
  <si>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</si>
  <si>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</si>
  <si>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</si>
  <si>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</si>
  <si>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</si>
  <si>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</si>
  <si>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</si>
  <si>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</si>
  <si>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</si>
  <si>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</si>
  <si>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</si>
  <si>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</si>
  <si>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</si>
  <si>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</si>
  <si>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</si>
  <si>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</si>
  <si>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</si>
  <si>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</si>
  <si>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</si>
  <si>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</si>
  <si>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</si>
  <si>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</si>
  <si>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</si>
  <si>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</si>
  <si>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</si>
  <si>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</si>
  <si>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</si>
  <si>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</si>
  <si>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</si>
  <si>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</si>
  <si>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</si>
  <si>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</si>
  <si>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</si>
  <si>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</si>
  <si>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</si>
  <si>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</si>
  <si>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</si>
  <si>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</si>
  <si>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</si>
  <si>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</si>
  <si>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</si>
  <si>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</si>
  <si>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</si>
  <si>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</si>
  <si>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</si>
  <si>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</si>
  <si>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</si>
  <si>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</si>
  <si>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</si>
  <si>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</si>
  <si>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</si>
  <si>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</si>
  <si>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</si>
  <si>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</si>
  <si>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</si>
  <si>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</si>
  <si>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</si>
  <si>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</si>
  <si>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</si>
  <si>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</si>
  <si>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</si>
  <si>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</si>
  <si>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</si>
  <si>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</si>
  <si>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</si>
  <si>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</si>
  <si>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</si>
  <si>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</si>
  <si>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</si>
  <si>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</si>
  <si>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</si>
  <si>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</si>
  <si>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</si>
  <si>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</si>
  <si>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</si>
  <si>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</si>
  <si>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</si>
  <si>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</si>
  <si>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</si>
  <si>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</si>
  <si>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</si>
  <si>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</si>
  <si>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</si>
  <si>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</si>
  <si>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</si>
  <si>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</si>
  <si>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</si>
  <si>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</si>
  <si>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</si>
  <si>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</si>
  <si>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</si>
  <si>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</si>
  <si>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</si>
  <si>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</si>
  <si>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</si>
  <si>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</si>
  <si>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</si>
  <si>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</si>
  <si>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</si>
  <si>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</si>
  <si>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</si>
  <si>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</si>
  <si>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</si>
  <si>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</si>
  <si>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</si>
  <si>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</si>
  <si>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</si>
  <si>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</si>
  <si>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</si>
  <si>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</si>
  <si>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</si>
  <si>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</si>
  <si>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</si>
  <si>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</si>
  <si>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</si>
  <si>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</si>
  <si>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</si>
  <si>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</si>
  <si>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</si>
  <si>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</si>
  <si>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</si>
  <si>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</si>
  <si>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</si>
  <si>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</si>
  <si>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</si>
  <si>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</si>
  <si>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</si>
  <si>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</si>
  <si>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</si>
  <si>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</si>
  <si>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</si>
  <si>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</si>
  <si>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</si>
  <si>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</si>
  <si>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</si>
  <si>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</si>
  <si>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</si>
  <si>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</si>
  <si>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</si>
  <si>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</si>
  <si>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</si>
  <si>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</si>
  <si>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</si>
  <si>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</si>
  <si>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</si>
  <si>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</si>
  <si>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</si>
  <si>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</si>
  <si>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</si>
  <si>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</si>
  <si>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</si>
  <si>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</si>
  <si>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</si>
  <si>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</si>
  <si>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</si>
  <si>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</si>
  <si>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</si>
  <si>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</si>
  <si>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</si>
  <si>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</si>
  <si>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</si>
  <si>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</si>
  <si>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</si>
  <si>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</si>
  <si>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</si>
  <si>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</si>
  <si>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</si>
  <si>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</si>
  <si>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</si>
  <si>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</si>
  <si>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</si>
  <si>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</si>
  <si>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</si>
  <si>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</si>
  <si>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</si>
  <si>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</si>
  <si>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</si>
  <si>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</si>
  <si>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</si>
  <si>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</si>
  <si>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</si>
  <si>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</si>
  <si>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</si>
  <si>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</si>
  <si>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</si>
  <si>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</si>
  <si>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</si>
  <si>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</si>
  <si>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</si>
  <si>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</si>
  <si>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</si>
  <si>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</si>
  <si>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</si>
  <si>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</si>
  <si>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</si>
  <si>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</si>
  <si>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</si>
  <si>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</si>
  <si>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</si>
  <si>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</si>
  <si>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</si>
  <si>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</si>
  <si>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</si>
  <si>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</si>
  <si>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</si>
  <si>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</si>
  <si>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</si>
  <si>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</si>
  <si>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</si>
  <si>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</si>
  <si>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</si>
  <si>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</si>
  <si>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</si>
  <si>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</si>
  <si>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</si>
  <si>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</si>
  <si>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</si>
  <si>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</si>
  <si>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</si>
  <si>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</si>
  <si>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</si>
  <si>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</si>
  <si>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</si>
  <si>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</si>
  <si>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</si>
  <si>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</si>
  <si>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</si>
  <si>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</si>
  <si>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</si>
  <si>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</si>
  <si>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</si>
  <si>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</si>
  <si>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</si>
  <si>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</si>
  <si>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</si>
  <si>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</si>
  <si>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</si>
  <si>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</si>
  <si>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</si>
  <si>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</si>
  <si>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</si>
  <si>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</si>
  <si>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</si>
  <si>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</si>
  <si>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</si>
  <si>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</si>
  <si>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</si>
  <si>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</si>
  <si>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</si>
  <si>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</si>
  <si>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</si>
  <si>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</si>
  <si>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</si>
  <si>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</si>
  <si>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</si>
  <si>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</si>
  <si>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</si>
  <si>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</si>
  <si>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</si>
  <si>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</si>
  <si>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</si>
  <si>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</si>
  <si>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</si>
  <si>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</si>
  <si>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</si>
  <si>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</si>
  <si>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</si>
  <si>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</si>
  <si>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</si>
  <si>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</si>
  <si>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</si>
  <si>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</si>
  <si>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</si>
  <si>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</si>
  <si>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</si>
  <si>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</si>
  <si>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</si>
  <si>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</si>
  <si>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</si>
  <si>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</si>
  <si>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</si>
  <si>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</si>
  <si>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</si>
  <si>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</si>
  <si>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</si>
  <si>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</si>
  <si>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</si>
  <si>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</si>
  <si>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</si>
  <si>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</si>
  <si>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</si>
  <si>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</si>
  <si>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</si>
  <si>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</si>
  <si>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</si>
  <si>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</si>
  <si>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</si>
  <si>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</si>
  <si>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</si>
  <si>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</si>
  <si>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</si>
  <si>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</si>
  <si>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</si>
  <si>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</si>
  <si>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</si>
  <si>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</si>
  <si>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</si>
  <si>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</si>
  <si>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</si>
  <si>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</si>
  <si>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</si>
  <si>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</si>
  <si>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</si>
  <si>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</si>
  <si>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</si>
  <si>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</si>
  <si>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</si>
  <si>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</si>
  <si>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</si>
  <si>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</si>
  <si>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</si>
  <si>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</si>
  <si>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</si>
  <si>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</si>
  <si>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</si>
  <si>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</si>
  <si>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</si>
  <si>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</si>
  <si>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</si>
  <si>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</si>
  <si>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</si>
  <si>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</si>
  <si>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</si>
  <si>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</si>
  <si>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</si>
  <si>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</si>
  <si>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</si>
  <si>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</si>
  <si>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</si>
  <si>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</si>
  <si>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</si>
  <si>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</si>
  <si>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</si>
  <si>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</si>
  <si>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</si>
  <si>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</si>
  <si>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</si>
  <si>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</si>
  <si>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</si>
  <si>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</si>
  <si>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</si>
  <si>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</si>
  <si>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</si>
  <si>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</si>
  <si>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</si>
  <si>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</si>
  <si>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</si>
  <si>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</si>
  <si>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</si>
  <si>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</si>
  <si>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</si>
  <si>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</si>
  <si>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</si>
  <si>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</si>
  <si>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</si>
  <si>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</si>
  <si>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</si>
  <si>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</si>
  <si>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</si>
  <si>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</si>
  <si>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</si>
  <si>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</si>
  <si>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</si>
  <si>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</si>
  <si>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</si>
  <si>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</si>
  <si>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</si>
  <si>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</si>
  <si>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</si>
  <si>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</si>
  <si>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</si>
  <si>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</si>
  <si>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</si>
  <si>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</si>
  <si>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</si>
  <si>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</si>
  <si>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</si>
  <si>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</si>
  <si>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</si>
  <si>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</si>
  <si>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</si>
  <si>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</si>
  <si>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</si>
  <si>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</si>
  <si>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</si>
  <si>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</si>
  <si>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</si>
  <si>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</si>
  <si>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</si>
  <si>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</si>
  <si>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</si>
  <si>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</si>
  <si>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</si>
  <si>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</si>
  <si>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</si>
  <si>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</si>
  <si>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</si>
  <si>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</si>
  <si>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</si>
  <si>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</si>
  <si>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</si>
  <si>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</si>
  <si>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</si>
  <si>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</si>
  <si>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</si>
  <si>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</si>
  <si>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</si>
  <si>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</si>
  <si>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</si>
  <si>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</si>
  <si>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</si>
  <si>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</si>
  <si>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</si>
  <si>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</si>
  <si>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</si>
  <si>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</si>
  <si>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</si>
  <si>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</si>
  <si>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</si>
  <si>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</si>
  <si>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</si>
  <si>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</si>
  <si>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</si>
  <si>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</si>
  <si>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</si>
  <si>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</si>
  <si>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</si>
  <si>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</si>
  <si>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</si>
  <si>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</si>
  <si>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</si>
  <si>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</si>
  <si>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</si>
  <si>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</si>
  <si>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</si>
  <si>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</si>
  <si>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</si>
  <si>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</si>
  <si>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</si>
  <si>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</si>
  <si>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</si>
  <si>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</si>
  <si>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</si>
  <si>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</si>
  <si>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</si>
  <si>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</si>
  <si>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</si>
  <si>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</si>
  <si>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</si>
  <si>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</si>
  <si>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</si>
  <si>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</si>
  <si>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</si>
  <si>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</si>
  <si>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</si>
  <si>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</si>
  <si>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</si>
  <si>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</si>
  <si>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</si>
  <si>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</si>
  <si>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</si>
  <si>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</si>
  <si>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</si>
  <si>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</si>
  <si>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</si>
  <si>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</si>
  <si>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</si>
  <si>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</si>
  <si>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</si>
  <si>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</si>
  <si>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</si>
  <si>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</si>
  <si>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</si>
  <si>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</si>
  <si>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</si>
  <si>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</si>
  <si>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</si>
  <si>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</si>
  <si>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</si>
  <si>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</si>
  <si>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</si>
  <si>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</si>
  <si>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</si>
  <si>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</si>
  <si>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</si>
  <si>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</si>
  <si>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</si>
  <si>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</si>
  <si>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</si>
  <si>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</si>
  <si>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</si>
  <si>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</si>
  <si>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</si>
  <si>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</si>
  <si>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</si>
  <si>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</si>
  <si>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</si>
  <si>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</si>
  <si>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</si>
  <si>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</si>
  <si>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</si>
  <si>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</si>
  <si>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</si>
  <si>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</si>
  <si>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</si>
  <si>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</si>
  <si>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</si>
  <si>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</si>
  <si>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</si>
  <si>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</si>
  <si>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</si>
  <si>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</si>
  <si>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</si>
  <si>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</si>
  <si>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</si>
  <si>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</si>
  <si>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</si>
  <si>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</si>
  <si>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</si>
  <si>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</si>
  <si>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</si>
  <si>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</si>
  <si>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</si>
  <si>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</si>
  <si>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</si>
  <si>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</si>
  <si>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</si>
  <si>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</si>
  <si>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</si>
  <si>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</si>
  <si>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</si>
  <si>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</si>
  <si>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</si>
  <si>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</si>
  <si>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</si>
  <si>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</si>
  <si>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</si>
  <si>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</si>
  <si>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</si>
  <si>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</si>
  <si>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</si>
  <si>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</si>
  <si>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</si>
  <si>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</si>
  <si>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</si>
  <si>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</si>
  <si>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</si>
  <si>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</si>
  <si>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</si>
  <si>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</si>
  <si>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</si>
  <si>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</si>
  <si>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</si>
  <si>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</si>
  <si>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</si>
  <si>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</si>
  <si>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</si>
  <si>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</si>
  <si>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</si>
  <si>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</si>
  <si>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</si>
  <si>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</si>
  <si>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</si>
  <si>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</si>
  <si>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</si>
  <si>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</si>
  <si>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</si>
  <si>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</si>
  <si>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</si>
  <si>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</si>
  <si>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</si>
  <si>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</si>
  <si>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</si>
  <si>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</si>
  <si>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</si>
  <si>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</si>
  <si>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</si>
  <si>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</si>
  <si>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</si>
  <si>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</si>
  <si>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</si>
  <si>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</si>
  <si>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</si>
  <si>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</si>
  <si>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</si>
  <si>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</si>
  <si>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</si>
  <si>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</si>
  <si>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</si>
  <si>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</si>
  <si>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</si>
  <si>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</si>
  <si>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</si>
  <si>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</si>
  <si>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</si>
  <si>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</si>
  <si>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</si>
  <si>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</si>
  <si>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</si>
  <si>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</si>
  <si>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</si>
  <si>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</si>
  <si>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</si>
  <si>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</si>
  <si>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</si>
  <si>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</si>
  <si>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</si>
  <si>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</si>
  <si>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</si>
  <si>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</si>
  <si>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</si>
  <si>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</si>
  <si>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</si>
  <si>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</si>
  <si>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</si>
  <si>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</si>
  <si>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</si>
  <si>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</si>
  <si>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</si>
  <si>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</si>
  <si>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</si>
  <si>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</si>
  <si>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</si>
  <si>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</si>
  <si>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</si>
  <si>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</si>
  <si>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</si>
  <si>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</si>
  <si>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</si>
  <si>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</si>
  <si>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</si>
  <si>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</si>
  <si>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</si>
  <si>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</si>
  <si>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</si>
  <si>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</si>
  <si>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</si>
  <si>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</si>
  <si>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</si>
  <si>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</si>
  <si>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</si>
  <si>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</si>
  <si>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</si>
  <si>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</si>
  <si>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</si>
  <si>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</si>
  <si>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</si>
  <si>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</si>
  <si>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</si>
  <si>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</si>
  <si>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</si>
  <si>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</si>
  <si>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</si>
  <si>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</si>
  <si>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</si>
  <si>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</si>
  <si>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</si>
  <si>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</si>
  <si>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</si>
  <si>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</si>
  <si>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</si>
  <si>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</si>
  <si>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</si>
  <si>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</si>
  <si>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</si>
  <si>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</si>
  <si>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</si>
  <si>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</si>
  <si>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</si>
  <si>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</si>
  <si>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</si>
  <si>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</si>
  <si>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</si>
  <si>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</si>
  <si>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</si>
  <si>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</si>
  <si>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</si>
  <si>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</si>
  <si>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</si>
  <si>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</si>
  <si>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</si>
  <si>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</si>
  <si>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</si>
  <si>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</si>
  <si>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</si>
  <si>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</si>
  <si>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</si>
  <si>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</si>
  <si>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</si>
  <si>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</si>
  <si>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</si>
  <si>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</si>
  <si>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</si>
  <si>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</si>
  <si>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</si>
  <si>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</si>
  <si>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</si>
  <si>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</si>
  <si>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</si>
  <si>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</si>
  <si>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</si>
  <si>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</si>
  <si>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</si>
  <si>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</si>
  <si>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</si>
  <si>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</si>
  <si>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</si>
  <si>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</si>
  <si>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</si>
  <si>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</si>
  <si>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</si>
  <si>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</si>
  <si>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</si>
  <si>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</si>
  <si>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</si>
  <si>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</si>
  <si>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</si>
  <si>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</si>
  <si>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</si>
  <si>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</si>
  <si>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</si>
  <si>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</si>
  <si>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</si>
  <si>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</si>
  <si>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</si>
  <si>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</si>
  <si>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</si>
  <si>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</si>
  <si>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</si>
  <si>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</si>
  <si>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</si>
  <si>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</si>
  <si>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</si>
  <si>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</si>
  <si>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</si>
  <si>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</si>
  <si>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</si>
  <si>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</si>
  <si>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</si>
  <si>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</si>
  <si>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</si>
  <si>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</si>
  <si>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</si>
  <si>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</si>
  <si>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</si>
  <si>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</si>
  <si>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</si>
  <si>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</si>
  <si>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</si>
  <si>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</si>
  <si>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</si>
  <si>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</si>
  <si>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</si>
  <si>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</si>
  <si>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</si>
  <si>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</si>
  <si>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</si>
  <si>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</si>
  <si>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</si>
  <si>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</si>
  <si>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</si>
  <si>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</si>
  <si>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</si>
  <si>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</si>
  <si>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</si>
  <si>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</si>
  <si>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</si>
  <si>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</si>
  <si>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</si>
  <si>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</si>
  <si>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</si>
  <si>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</si>
  <si>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</si>
  <si>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</si>
  <si>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</si>
  <si>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</si>
  <si>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</si>
  <si>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</si>
  <si>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</si>
  <si>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</si>
  <si>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</si>
  <si>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</si>
  <si>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</si>
  <si>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</si>
  <si>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</si>
  <si>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</si>
  <si>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</si>
  <si>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</si>
  <si>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</si>
  <si>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</si>
  <si>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</si>
  <si>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</si>
  <si>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</si>
  <si>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</si>
  <si>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</si>
  <si>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</si>
  <si>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</si>
  <si>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</si>
  <si>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</si>
  <si>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</si>
  <si>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</si>
  <si>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</si>
  <si>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</si>
  <si>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</si>
  <si>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</si>
  <si>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</si>
  <si>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</si>
  <si>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</si>
  <si>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</si>
  <si>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</si>
  <si>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</si>
  <si>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</si>
  <si>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</si>
  <si>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</si>
  <si>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</si>
  <si>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</si>
  <si>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</si>
  <si>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</si>
  <si>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</si>
  <si>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</si>
  <si>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</si>
  <si>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</si>
  <si>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</si>
  <si>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</si>
  <si>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</si>
  <si>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</si>
  <si>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</si>
  <si>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</si>
  <si>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</si>
  <si>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</si>
  <si>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</si>
  <si>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</si>
  <si>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</si>
  <si>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</si>
  <si>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</si>
  <si>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</si>
  <si>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</si>
  <si>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</si>
  <si>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</si>
  <si>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</si>
  <si>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</si>
  <si>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</si>
  <si>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</si>
  <si>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</si>
  <si>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</si>
  <si>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</si>
  <si>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</si>
  <si>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</si>
  <si>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</si>
  <si>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</si>
  <si>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</si>
  <si>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</si>
  <si>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</si>
  <si>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</si>
  <si>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</si>
  <si>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</si>
  <si>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</si>
  <si>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</si>
  <si>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</si>
  <si>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</si>
  <si>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</si>
  <si>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</si>
  <si>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</si>
  <si>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</si>
  <si>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</si>
  <si>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</si>
  <si>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</si>
  <si>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</si>
  <si>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</si>
  <si>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</si>
  <si>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</si>
  <si>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</si>
  <si>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</si>
  <si>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</si>
  <si>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</si>
  <si>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</si>
  <si>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</si>
  <si>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</si>
  <si>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</si>
  <si>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</si>
  <si>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</si>
  <si>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</si>
  <si>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</si>
  <si>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</si>
  <si>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</si>
  <si>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</si>
  <si>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</si>
  <si>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</si>
  <si>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</si>
  <si>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</si>
  <si>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</si>
  <si>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</si>
  <si>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</si>
  <si>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</si>
  <si>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</si>
  <si>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</si>
  <si>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</si>
  <si>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</si>
  <si>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</si>
  <si>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</si>
  <si>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</si>
  <si>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</si>
  <si>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</si>
  <si>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</si>
  <si>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</si>
  <si>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</si>
  <si>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</si>
  <si>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</si>
  <si>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</si>
  <si>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</si>
  <si>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</si>
  <si>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</si>
  <si>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</si>
  <si>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</si>
  <si>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</si>
  <si>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</si>
  <si>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</si>
  <si>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</si>
  <si>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</si>
  <si>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</si>
  <si>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</si>
  <si>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</si>
  <si>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</si>
  <si>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</si>
  <si>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</si>
  <si>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</si>
  <si>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</si>
  <si>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</si>
  <si>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</si>
  <si>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</si>
  <si>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</si>
  <si>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</si>
  <si>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</si>
  <si>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</si>
  <si>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</si>
  <si>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</si>
  <si>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</si>
  <si>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</si>
  <si>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</si>
  <si>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</si>
  <si>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</si>
  <si>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</si>
  <si>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</si>
  <si>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</si>
  <si>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</si>
  <si>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</si>
  <si>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</si>
  <si>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</si>
  <si>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</si>
  <si>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</si>
  <si>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</si>
  <si>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</si>
  <si>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</si>
  <si>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</si>
  <si>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</si>
  <si>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</si>
  <si>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</si>
  <si>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</si>
  <si>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</si>
  <si>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</si>
  <si>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</si>
  <si>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</si>
  <si>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</si>
  <si>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</si>
  <si>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</si>
  <si>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</si>
  <si>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</si>
  <si>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</si>
  <si>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</si>
  <si>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</si>
  <si>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</si>
  <si>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</si>
  <si>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</si>
  <si>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</si>
  <si>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</si>
  <si>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</si>
  <si>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</si>
  <si>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</si>
  <si>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</si>
  <si>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</si>
  <si>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</si>
  <si>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</si>
  <si>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</si>
  <si>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</si>
  <si>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</si>
  <si>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</si>
  <si>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</si>
  <si>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</si>
  <si>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</si>
  <si>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</si>
  <si>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</si>
  <si>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</si>
  <si>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</si>
  <si>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</si>
  <si>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</si>
  <si>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</si>
  <si>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</si>
  <si>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</si>
  <si>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</si>
  <si>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</si>
  <si>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</si>
  <si>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</si>
  <si>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</si>
  <si>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</si>
  <si>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</si>
  <si>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</si>
  <si>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</si>
  <si>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</si>
  <si>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</si>
  <si>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</si>
  <si>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</si>
  <si>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</si>
  <si>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</si>
  <si>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</si>
  <si>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</si>
  <si>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</si>
  <si>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</si>
  <si>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</si>
  <si>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</si>
  <si>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</si>
  <si>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</si>
  <si>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</si>
  <si>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</si>
  <si>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</si>
  <si>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</si>
  <si>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</si>
  <si>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</si>
  <si>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</si>
  <si>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</si>
  <si>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</si>
  <si>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</si>
  <si>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</si>
  <si>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</si>
  <si>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</si>
  <si>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</si>
  <si>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</si>
  <si>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</si>
  <si>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</si>
  <si>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</si>
  <si>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</si>
  <si>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</si>
  <si>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</si>
  <si>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</si>
  <si>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</si>
  <si>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</si>
  <si>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</si>
  <si>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</si>
  <si>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</si>
  <si>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</si>
  <si>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</si>
  <si>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</si>
  <si>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</si>
  <si>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</si>
  <si>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</si>
  <si>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</si>
  <si>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</si>
  <si>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</si>
  <si>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</si>
  <si>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</si>
  <si>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</si>
  <si>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</si>
  <si>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</si>
  <si>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</si>
  <si>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</si>
  <si>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</si>
  <si>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</si>
  <si>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</si>
  <si>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</si>
  <si>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</si>
  <si>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</si>
  <si>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</si>
  <si>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</si>
  <si>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</si>
  <si>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</si>
  <si>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</si>
  <si>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</si>
  <si>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</si>
  <si>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</si>
  <si>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</si>
  <si>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</si>
  <si>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</si>
  <si>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</si>
  <si>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</si>
  <si>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</si>
  <si>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</si>
  <si>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</si>
  <si>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</si>
  <si>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</si>
  <si>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</si>
  <si>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</si>
  <si>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</si>
  <si>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</si>
  <si>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</si>
  <si>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</si>
  <si>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</si>
  <si>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</si>
  <si>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</si>
  <si>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</si>
  <si>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</si>
  <si>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</si>
  <si>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</si>
  <si>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</si>
  <si>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</si>
  <si>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</si>
  <si>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</si>
  <si>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</si>
  <si>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</si>
  <si>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</si>
  <si>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</si>
  <si>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</si>
  <si>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</si>
  <si>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</si>
  <si>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</si>
  <si>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</si>
  <si>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</si>
  <si>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</si>
  <si>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</si>
  <si>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</si>
  <si>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</si>
  <si>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</si>
  <si>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</si>
  <si>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</si>
  <si>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</si>
  <si>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</si>
  <si>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</si>
  <si>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</si>
  <si>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</si>
  <si>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</si>
  <si>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</si>
  <si>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</si>
  <si>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</si>
  <si>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</si>
  <si>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</si>
  <si>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</si>
  <si>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</si>
  <si>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</si>
  <si>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</si>
  <si>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</si>
  <si>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</si>
  <si>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</si>
  <si>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</si>
  <si>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</si>
  <si>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</si>
  <si>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</si>
  <si>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</si>
  <si>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</si>
  <si>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</si>
  <si>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</si>
  <si>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</si>
  <si>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</si>
  <si>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</si>
  <si>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</si>
  <si>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</si>
  <si>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</si>
  <si>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</si>
  <si>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</si>
  <si>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</si>
  <si>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</si>
  <si>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</si>
  <si>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</si>
  <si>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</si>
  <si>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</si>
  <si>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</si>
  <si>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</si>
  <si>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</si>
  <si>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</si>
  <si>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</si>
  <si>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</si>
  <si>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</si>
  <si>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</si>
  <si>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</si>
  <si>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</si>
  <si>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</si>
  <si>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</si>
  <si>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</si>
  <si>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</si>
  <si>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</si>
  <si>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</si>
  <si>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</si>
  <si>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</si>
  <si>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</si>
  <si>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</si>
  <si>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</si>
  <si>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</si>
  <si>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</si>
  <si>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</si>
  <si>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</si>
  <si>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</si>
  <si>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</si>
  <si>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</si>
  <si>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</si>
  <si>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</si>
  <si>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</si>
  <si>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</si>
  <si>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</si>
  <si>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</si>
  <si>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</si>
  <si>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</si>
  <si>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</si>
  <si>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</si>
  <si>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</si>
  <si>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</si>
  <si>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</si>
  <si>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</si>
  <si>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</si>
  <si>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</si>
  <si>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</si>
  <si>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</si>
  <si>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</si>
  <si>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</si>
  <si>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</si>
  <si>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</si>
  <si>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</si>
  <si>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</si>
  <si>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</si>
  <si>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</si>
  <si>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</si>
  <si>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</si>
  <si>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</si>
  <si>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</si>
  <si>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</si>
  <si>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</si>
  <si>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</si>
  <si>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</si>
  <si>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</si>
  <si>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</si>
  <si>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</si>
  <si>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</si>
  <si>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</si>
  <si>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</si>
  <si>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</si>
  <si>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</si>
  <si>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</si>
  <si>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</si>
  <si>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</si>
  <si>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</si>
  <si>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</si>
  <si>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</si>
  <si>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</si>
  <si>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</si>
  <si>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</si>
  <si>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</si>
  <si>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</si>
  <si>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</si>
  <si>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</si>
  <si>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</si>
  <si>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</si>
  <si>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</si>
  <si>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</si>
  <si>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</si>
  <si>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</si>
  <si>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</si>
  <si>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</si>
  <si>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</si>
  <si>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</si>
  <si>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</si>
  <si>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</si>
  <si>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</si>
  <si>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</si>
  <si>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</si>
  <si>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</si>
  <si>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</si>
  <si>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</si>
  <si>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</si>
  <si>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</si>
  <si>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</si>
  <si>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</si>
  <si>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</si>
  <si>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</si>
  <si>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</si>
  <si>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</si>
  <si>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</si>
  <si>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</si>
  <si>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</si>
  <si>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</si>
  <si>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</si>
  <si>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</si>
  <si>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</si>
  <si>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</si>
  <si>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</si>
  <si>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</si>
  <si>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</si>
  <si>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</si>
  <si>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</si>
  <si>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</si>
  <si>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</si>
  <si>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</si>
  <si>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</si>
  <si>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</si>
  <si>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</si>
  <si>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</si>
  <si>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</si>
  <si>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</si>
  <si>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</si>
  <si>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</si>
  <si>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</si>
  <si>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</si>
  <si>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</si>
  <si>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</si>
  <si>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</si>
  <si>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</si>
  <si>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</si>
  <si>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</si>
  <si>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</si>
  <si>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</si>
  <si>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</si>
  <si>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</si>
  <si>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</si>
  <si>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</si>
  <si>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</si>
  <si>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</si>
  <si>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</si>
  <si>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</si>
  <si>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</si>
  <si>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</si>
  <si>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</si>
  <si>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</si>
  <si>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</si>
  <si>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</si>
  <si>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</si>
  <si>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</si>
  <si>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</si>
  <si>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</si>
  <si>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</si>
  <si>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</si>
  <si>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</si>
  <si>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</si>
  <si>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</si>
  <si>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</si>
  <si>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</si>
  <si>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</si>
  <si>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</si>
  <si>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</si>
  <si>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</si>
  <si>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</si>
  <si>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</si>
  <si>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</si>
  <si>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</si>
  <si>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</si>
  <si>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</si>
  <si>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</si>
  <si>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</si>
  <si>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</si>
  <si>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</si>
  <si>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</si>
  <si>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</si>
  <si>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</si>
  <si>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</si>
  <si>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</si>
  <si>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</si>
  <si>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</si>
  <si>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</si>
  <si>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</si>
  <si>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</si>
  <si>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</si>
  <si>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</si>
  <si>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</si>
  <si>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</si>
  <si>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</si>
  <si>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</si>
  <si>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</si>
  <si>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</si>
  <si>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</si>
  <si>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</si>
  <si>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</si>
  <si>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</si>
  <si>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</si>
  <si>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</si>
  <si>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</si>
  <si>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</si>
  <si>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</si>
  <si>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</si>
  <si>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</si>
  <si>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</si>
  <si>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</si>
  <si>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</si>
  <si>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</si>
  <si>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</si>
  <si>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</si>
  <si>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</si>
  <si>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</si>
  <si>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</si>
  <si>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</si>
  <si>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</si>
  <si>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</si>
  <si>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</si>
  <si>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</si>
  <si>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</si>
  <si>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</si>
  <si>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</si>
  <si>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</si>
  <si>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</si>
  <si>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</si>
  <si>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</si>
  <si>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</si>
  <si>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</si>
  <si>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</si>
  <si>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</si>
  <si>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</si>
  <si>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</si>
  <si>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</si>
  <si>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</si>
  <si>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</si>
  <si>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</si>
  <si>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</si>
  <si>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</si>
  <si>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</si>
  <si>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</si>
  <si>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</si>
  <si>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</si>
  <si>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</si>
  <si>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</si>
  <si>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</si>
  <si>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</si>
  <si>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</si>
  <si>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</si>
  <si>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</si>
  <si>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</si>
  <si>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</si>
  <si>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</si>
  <si>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</si>
  <si>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</si>
  <si>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</si>
  <si>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</si>
  <si>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</si>
  <si>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</si>
  <si>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</si>
  <si>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</si>
  <si>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</si>
  <si>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</si>
  <si>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</si>
  <si>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</si>
  <si>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</si>
  <si>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</si>
  <si>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</si>
  <si>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</si>
  <si>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</si>
  <si>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</si>
  <si>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</si>
  <si>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</si>
  <si>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</si>
  <si>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</si>
  <si>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</si>
  <si>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</si>
  <si>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</si>
  <si>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</si>
  <si>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</si>
  <si>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</si>
  <si>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</si>
  <si>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</si>
  <si>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</si>
  <si>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</si>
  <si>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</si>
  <si>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</si>
  <si>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</si>
  <si>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</si>
  <si>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</si>
  <si>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</si>
  <si>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</si>
  <si>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</si>
  <si>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</si>
  <si>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</si>
  <si>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</si>
  <si>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</si>
  <si>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</si>
  <si>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</si>
  <si>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</si>
  <si>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</si>
  <si>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</si>
  <si>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</si>
  <si>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</si>
  <si>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</si>
  <si>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</si>
  <si>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</si>
  <si>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</si>
  <si>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</si>
  <si>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</si>
  <si>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</si>
  <si>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</si>
  <si>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</si>
  <si>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</si>
  <si>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</si>
  <si>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</si>
  <si>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</si>
  <si>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</si>
  <si>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</si>
  <si>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</si>
  <si>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</si>
  <si>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</si>
  <si>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</si>
  <si>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</si>
  <si>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</si>
  <si>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</si>
  <si>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</si>
  <si>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</si>
  <si>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</si>
  <si>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</si>
  <si>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</si>
  <si>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</si>
  <si>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</si>
  <si>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</si>
  <si>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</si>
  <si>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</si>
  <si>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</si>
  <si>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</si>
  <si>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</si>
  <si>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</si>
  <si>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</si>
  <si>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</si>
  <si>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</si>
  <si>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</si>
  <si>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</si>
  <si>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</si>
  <si>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</si>
  <si>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</si>
  <si>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</si>
  <si>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</si>
  <si>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</si>
  <si>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</si>
  <si>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</si>
  <si>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</si>
  <si>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</si>
  <si>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</si>
  <si>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</si>
  <si>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</si>
  <si>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</si>
  <si>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</si>
  <si>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</si>
  <si>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</si>
  <si>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</si>
  <si>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</si>
  <si>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</si>
  <si>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</si>
  <si>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</si>
  <si>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</si>
  <si>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</si>
  <si>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</si>
  <si>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</si>
  <si>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</si>
  <si>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</si>
  <si>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</si>
  <si>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</si>
  <si>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</si>
  <si>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</si>
  <si>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</si>
  <si>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</si>
  <si>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</si>
  <si>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</si>
  <si>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</si>
  <si>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</si>
  <si>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</si>
  <si>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</si>
  <si>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</si>
  <si>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</si>
  <si>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</si>
  <si>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</si>
  <si>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</si>
  <si>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</si>
  <si>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</si>
  <si>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</si>
  <si>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</si>
  <si>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</si>
  <si>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</si>
  <si>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</si>
  <si>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</si>
  <si>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</si>
  <si>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</si>
  <si>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</si>
  <si>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</si>
  <si>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</si>
  <si>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</si>
  <si>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</si>
  <si>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</si>
  <si>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</si>
  <si>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</si>
  <si>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</si>
  <si>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</si>
  <si>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</si>
  <si>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</si>
  <si>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</si>
  <si>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</si>
  <si>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</si>
  <si>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</si>
  <si>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</si>
  <si>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</si>
  <si>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</si>
  <si>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</si>
  <si>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</si>
  <si>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</si>
  <si>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</si>
  <si>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</si>
  <si>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</si>
  <si>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</si>
  <si>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</si>
  <si>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</si>
  <si>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</si>
  <si>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</si>
  <si>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</si>
  <si>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</si>
  <si>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</si>
  <si>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</si>
  <si>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</si>
  <si>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</si>
  <si>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</si>
  <si>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</si>
  <si>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</si>
  <si>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</si>
  <si>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</si>
  <si>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</si>
  <si>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</si>
  <si>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</si>
  <si>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</si>
  <si>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</si>
  <si>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</si>
  <si>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</si>
  <si>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</si>
  <si>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</si>
  <si>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</si>
  <si>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</si>
  <si>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</si>
  <si>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</si>
  <si>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</si>
  <si>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</si>
  <si>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</si>
  <si>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</si>
  <si>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</si>
  <si>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</si>
  <si>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</si>
  <si>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</si>
  <si>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</si>
  <si>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</si>
  <si>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</si>
  <si>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</si>
  <si>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</si>
  <si>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</si>
  <si>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</si>
  <si>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</si>
  <si>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</si>
  <si>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</si>
  <si>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</si>
  <si>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</si>
  <si>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</si>
  <si>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</si>
  <si>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</si>
  <si>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</si>
  <si>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</si>
  <si>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</si>
  <si>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</si>
  <si>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</si>
  <si>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</si>
  <si>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</si>
  <si>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</si>
  <si>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</si>
  <si>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</si>
  <si>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</si>
  <si>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</si>
  <si>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</si>
  <si>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</si>
  <si>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</si>
  <si>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</si>
  <si>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</si>
  <si>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</si>
  <si>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</si>
  <si>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</si>
  <si>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</si>
  <si>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</si>
  <si>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</si>
  <si>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</si>
  <si>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</si>
  <si>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</si>
  <si>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</si>
  <si>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</si>
  <si>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</si>
  <si>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</si>
  <si>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</si>
  <si>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</si>
  <si>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</si>
  <si>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</si>
  <si>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</si>
  <si>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</si>
  <si>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</si>
  <si>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</si>
  <si>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</si>
  <si>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</si>
  <si>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</si>
  <si>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</si>
  <si>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</si>
  <si>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</si>
  <si>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</si>
  <si>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</si>
  <si>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</si>
  <si>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</si>
  <si>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</si>
  <si>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</si>
  <si>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</si>
  <si>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</si>
  <si>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</si>
  <si>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</si>
  <si>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</si>
  <si>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</si>
  <si>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</si>
  <si>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</si>
  <si>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</si>
  <si>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</si>
  <si>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</si>
  <si>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</si>
  <si>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</si>
  <si>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</si>
  <si>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</si>
  <si>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</si>
  <si>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</si>
  <si>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</si>
  <si>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</si>
  <si>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</si>
  <si>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</si>
  <si>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</si>
  <si>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</si>
  <si>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</si>
  <si>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</si>
  <si>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</si>
  <si>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</si>
  <si>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</si>
  <si>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</si>
  <si>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</si>
  <si>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</si>
  <si>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</si>
  <si>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</si>
  <si>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</si>
  <si>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</si>
  <si>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</si>
  <si>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</si>
  <si>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</si>
  <si>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</si>
  <si>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</si>
  <si>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</si>
  <si>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</si>
  <si>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</si>
  <si>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</si>
  <si>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</si>
  <si>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</si>
  <si>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</si>
  <si>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</si>
  <si>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</si>
  <si>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</si>
  <si>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</si>
  <si>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</si>
  <si>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</si>
  <si>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</si>
  <si>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</si>
  <si>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</si>
  <si>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</si>
  <si>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</si>
  <si>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</si>
  <si>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</si>
  <si>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</si>
  <si>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</si>
  <si>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</si>
  <si>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</si>
  <si>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</si>
  <si>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</si>
  <si>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</si>
  <si>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</si>
  <si>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</si>
  <si>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</si>
  <si>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</si>
  <si>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</si>
  <si>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</si>
  <si>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</si>
  <si>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</si>
  <si>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</si>
  <si>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</si>
  <si>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</si>
  <si>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</si>
  <si>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</si>
  <si>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</si>
  <si>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</si>
  <si>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</si>
  <si>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</si>
  <si>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</si>
  <si>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</si>
  <si>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</si>
  <si>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</si>
  <si>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</si>
  <si>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</si>
  <si>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</si>
  <si>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</si>
  <si>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</si>
  <si>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</si>
  <si>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</si>
  <si>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</si>
  <si>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</si>
  <si>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</si>
  <si>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</si>
  <si>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</si>
  <si>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</si>
  <si>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</si>
  <si>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</si>
  <si>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</si>
  <si>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</si>
  <si>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</si>
  <si>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</si>
  <si>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</si>
  <si>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</si>
  <si>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</si>
  <si>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</si>
  <si>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</si>
  <si>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</si>
  <si>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</si>
  <si>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</si>
  <si>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</si>
  <si>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</si>
  <si>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</si>
  <si>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</si>
  <si>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</si>
  <si>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</si>
  <si>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</si>
  <si>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</si>
  <si>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</si>
  <si>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</si>
  <si>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</si>
  <si>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</si>
  <si>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</si>
  <si>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</si>
  <si>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</si>
  <si>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</si>
  <si>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</si>
  <si>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</si>
  <si>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</si>
  <si>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</si>
  <si>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</si>
  <si>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</si>
  <si>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</si>
  <si>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</si>
  <si>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</si>
  <si>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</si>
  <si>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</si>
  <si>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</si>
  <si>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</si>
  <si>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</si>
  <si>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</si>
  <si>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</si>
  <si>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</si>
  <si>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</si>
  <si>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</si>
  <si>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</si>
  <si>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</si>
  <si>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</si>
  <si>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</si>
  <si>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</si>
  <si>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</si>
  <si>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</si>
  <si>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</si>
  <si>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</si>
  <si>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</si>
  <si>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</si>
  <si>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</si>
  <si>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</si>
  <si>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</si>
  <si>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</si>
  <si>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</si>
  <si>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</si>
  <si>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</si>
  <si>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</si>
  <si>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</si>
  <si>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</si>
  <si>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</si>
  <si>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</si>
  <si>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</si>
  <si>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</si>
  <si>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</si>
  <si>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</si>
  <si>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</si>
  <si>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</si>
  <si>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</si>
  <si>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</si>
  <si>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</si>
  <si>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</si>
  <si>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</si>
  <si>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</si>
  <si>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</si>
  <si>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</si>
  <si>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</si>
  <si>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</si>
  <si>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</si>
  <si>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</si>
  <si>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</si>
  <si>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</si>
  <si>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</si>
  <si>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</si>
  <si>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</si>
  <si>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</si>
  <si>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</si>
  <si>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</si>
  <si>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</si>
  <si>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</si>
  <si>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</si>
  <si>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</si>
  <si>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</si>
  <si>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</si>
  <si>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</si>
  <si>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</si>
  <si>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</si>
  <si>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</si>
  <si>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</si>
  <si>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</si>
  <si>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</si>
  <si>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</si>
  <si>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</si>
  <si>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</si>
  <si>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</si>
  <si>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</si>
  <si>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</si>
  <si>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</si>
  <si>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</si>
  <si>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</si>
  <si>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</si>
  <si>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</si>
  <si>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</si>
  <si>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</si>
  <si>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</si>
  <si>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</si>
  <si>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</si>
  <si>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</si>
  <si>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</si>
  <si>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</si>
  <si>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</si>
  <si>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</si>
  <si>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</si>
  <si>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</si>
  <si>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</si>
  <si>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</si>
  <si>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</si>
  <si>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</si>
  <si>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</si>
  <si>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</si>
  <si>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</si>
  <si>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</si>
  <si>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</si>
  <si>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</si>
  <si>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</si>
  <si>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</si>
  <si>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</si>
  <si>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</si>
  <si>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</si>
  <si>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</si>
  <si>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</si>
  <si>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</si>
  <si>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</si>
  <si>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</si>
  <si>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</si>
  <si>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</si>
  <si>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</si>
  <si>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</si>
  <si>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</si>
  <si>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</si>
  <si>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</si>
  <si>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</si>
  <si>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</si>
  <si>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</si>
  <si>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</si>
  <si>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</si>
  <si>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</si>
  <si>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</si>
  <si>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</si>
  <si>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</si>
  <si>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</si>
  <si>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</si>
  <si>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</si>
  <si>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</si>
  <si>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</si>
  <si>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</si>
  <si>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</si>
  <si>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</si>
  <si>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</si>
  <si>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</si>
  <si>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</si>
  <si>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</si>
  <si>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</si>
  <si>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</si>
  <si>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</si>
  <si>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</si>
  <si>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</si>
  <si>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</si>
  <si>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</si>
  <si>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</si>
  <si>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</si>
  <si>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</si>
  <si>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</si>
  <si>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</si>
  <si>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</si>
  <si>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</si>
  <si>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</si>
  <si>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</si>
  <si>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</si>
  <si>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</si>
  <si>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</si>
  <si>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</si>
  <si>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</si>
  <si>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</si>
  <si>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</si>
  <si>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</si>
  <si>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</si>
  <si>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</si>
  <si>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</si>
  <si>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</si>
  <si>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</si>
  <si>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</si>
  <si>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</si>
  <si>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</si>
  <si>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</si>
  <si>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</si>
  <si>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</si>
  <si>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</si>
  <si>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</si>
  <si>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</si>
  <si>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</si>
  <si>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</si>
  <si>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</si>
  <si>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</si>
  <si>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</si>
  <si>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</si>
  <si>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</si>
  <si>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</si>
  <si>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</si>
  <si>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</si>
  <si>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</si>
  <si>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</si>
  <si>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</si>
  <si>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</si>
  <si>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</si>
  <si>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</si>
  <si>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</si>
  <si>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</si>
  <si>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</si>
  <si>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</si>
  <si>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</si>
  <si>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</si>
  <si>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</si>
  <si>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</si>
  <si>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</si>
  <si>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</si>
  <si>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</si>
  <si>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</si>
  <si>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</si>
  <si>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</si>
  <si>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</si>
  <si>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</si>
  <si>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</si>
  <si>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</si>
  <si>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</si>
  <si>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</si>
  <si>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</si>
  <si>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</si>
  <si>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</si>
  <si>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</si>
  <si>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</si>
  <si>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</si>
  <si>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</si>
  <si>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</si>
  <si>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</si>
  <si>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</si>
  <si>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</si>
  <si>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</si>
  <si>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</si>
  <si>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</si>
  <si>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</si>
  <si>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</si>
  <si>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</si>
  <si>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</si>
  <si>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</si>
  <si>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</si>
  <si>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</si>
  <si>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</si>
  <si>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</si>
  <si>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</si>
  <si>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</si>
  <si>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</si>
  <si>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</si>
  <si>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</si>
  <si>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</si>
  <si>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</si>
  <si>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</si>
  <si>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</si>
  <si>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</si>
  <si>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</si>
  <si>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</si>
  <si>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</si>
  <si>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</si>
  <si>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</si>
  <si>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</si>
  <si>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</si>
  <si>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</si>
  <si>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</si>
  <si>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</si>
  <si>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</si>
  <si>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</si>
  <si>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</si>
  <si>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</si>
  <si>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</si>
  <si>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</si>
  <si>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</si>
  <si>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</si>
  <si>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</si>
  <si>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</si>
  <si>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</si>
  <si>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</si>
  <si>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</si>
  <si>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</si>
  <si>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</si>
  <si>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</si>
  <si>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</si>
  <si>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</si>
  <si>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</si>
  <si>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</si>
  <si>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</si>
  <si>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</si>
  <si>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</si>
  <si>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</si>
  <si>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</si>
  <si>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</si>
  <si>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</si>
  <si>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</si>
  <si>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</si>
  <si>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</si>
  <si>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</si>
  <si>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</si>
  <si>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</si>
  <si>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</si>
  <si>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</si>
  <si>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</si>
  <si>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</si>
  <si>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</si>
  <si>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</si>
  <si>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</si>
  <si>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</si>
  <si>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</si>
  <si>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</si>
  <si>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</si>
  <si>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</si>
  <si>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</si>
  <si>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</si>
  <si>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</si>
  <si>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</si>
  <si>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</si>
  <si>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</si>
  <si>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</si>
  <si>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</si>
  <si>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</si>
  <si>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</si>
  <si>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</si>
  <si>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</si>
  <si>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</si>
  <si>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</si>
  <si>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</si>
  <si>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</si>
  <si>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</si>
  <si>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</si>
  <si>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</si>
  <si>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</si>
  <si>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</si>
  <si>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</si>
  <si>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</si>
  <si>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</si>
  <si>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</si>
  <si>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</si>
  <si>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</si>
  <si>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</si>
  <si>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</si>
  <si>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</si>
  <si>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</si>
  <si>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</si>
  <si>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</si>
  <si>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</si>
  <si>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</si>
  <si>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</si>
  <si>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</si>
  <si>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</si>
  <si>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</si>
  <si>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</si>
  <si>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</si>
  <si>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</si>
  <si>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</si>
  <si>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</si>
  <si>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</si>
  <si>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</si>
  <si>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</si>
  <si>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</si>
  <si>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</si>
  <si>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</si>
  <si>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</si>
  <si>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</si>
  <si>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</si>
  <si>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</si>
  <si>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</si>
  <si>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</si>
  <si>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</si>
  <si>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</si>
  <si>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</si>
  <si>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</si>
  <si>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</si>
  <si>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</si>
  <si>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</si>
  <si>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</si>
  <si>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</si>
  <si>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</si>
  <si>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</si>
  <si>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</si>
  <si>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</si>
  <si>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</si>
  <si>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</si>
  <si>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</si>
  <si>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</si>
  <si>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</si>
  <si>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</si>
  <si>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</si>
  <si>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</si>
  <si>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</si>
  <si>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</si>
  <si>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</si>
  <si>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</si>
  <si>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</si>
  <si>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</si>
  <si>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</si>
  <si>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</si>
  <si>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</si>
  <si>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</si>
  <si>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</si>
  <si>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</si>
  <si>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</si>
  <si>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</si>
  <si>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</si>
  <si>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</si>
  <si>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</si>
  <si>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</si>
  <si>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</si>
  <si>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</si>
  <si>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</si>
  <si>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</si>
  <si>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</si>
  <si>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</si>
  <si>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</si>
  <si>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</si>
  <si>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</si>
  <si>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</si>
  <si>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</si>
  <si>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</si>
  <si>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</si>
  <si>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</si>
  <si>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</si>
  <si>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</si>
  <si>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</si>
  <si>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</si>
  <si>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</si>
  <si>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</si>
  <si>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</si>
  <si>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</si>
  <si>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</si>
  <si>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</si>
  <si>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</si>
  <si>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</si>
  <si>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</si>
  <si>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</si>
  <si>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</si>
  <si>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</si>
  <si>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</si>
  <si>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</si>
  <si>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</si>
  <si>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</si>
  <si>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</si>
  <si>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</si>
  <si>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</si>
  <si>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</si>
  <si>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</si>
  <si>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</si>
  <si>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</si>
  <si>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</si>
  <si>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</si>
  <si>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</si>
  <si>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</si>
  <si>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</si>
  <si>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</si>
  <si>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</si>
  <si>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</si>
  <si>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</si>
  <si>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</si>
  <si>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</si>
  <si>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</si>
  <si>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</si>
  <si>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</si>
  <si>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</si>
  <si>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</si>
  <si>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</si>
  <si>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</si>
  <si>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</si>
  <si>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</si>
  <si>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</si>
  <si>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</si>
  <si>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</si>
  <si>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</si>
  <si>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</si>
  <si>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</si>
  <si>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</si>
  <si>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</si>
  <si>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</si>
  <si>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</si>
  <si>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</si>
  <si>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</si>
  <si>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</si>
  <si>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</si>
  <si>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</si>
  <si>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</si>
  <si>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</si>
  <si>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</si>
  <si>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</si>
  <si>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</si>
  <si>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</si>
  <si>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</si>
  <si>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</si>
  <si>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</si>
  <si>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</si>
  <si>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</si>
  <si>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</si>
  <si>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</si>
  <si>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</si>
  <si>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</si>
  <si>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</si>
  <si>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</si>
  <si>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</si>
  <si>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</si>
  <si>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</si>
  <si>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</si>
  <si>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</si>
  <si>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</si>
  <si>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</si>
  <si>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</si>
  <si>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</si>
  <si>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</si>
  <si>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</si>
  <si>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</si>
  <si>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</si>
  <si>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</si>
  <si>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</si>
  <si>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</si>
  <si>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</si>
  <si>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</si>
  <si>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</si>
  <si>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</si>
  <si>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</si>
  <si>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</si>
  <si>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</si>
  <si>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</si>
  <si>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</si>
  <si>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</si>
  <si>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</si>
  <si>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</si>
  <si>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</si>
  <si>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</si>
  <si>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</si>
  <si>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</si>
  <si>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</si>
  <si>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</si>
  <si>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</si>
  <si>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</si>
  <si>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</si>
  <si>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</si>
  <si>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</si>
  <si>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</si>
  <si>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</si>
  <si>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</si>
  <si>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</si>
  <si>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</si>
  <si>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</si>
  <si>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</si>
  <si>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</si>
  <si>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</si>
  <si>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</si>
  <si>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</si>
  <si>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</si>
  <si>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</si>
  <si>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</si>
  <si>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</si>
  <si>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</si>
  <si>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</si>
  <si>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</si>
  <si>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</si>
  <si>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</si>
  <si>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</si>
  <si>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</si>
  <si>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</si>
  <si>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</si>
  <si>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</si>
  <si>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</si>
  <si>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</si>
  <si>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</si>
  <si>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</si>
  <si>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</si>
  <si>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</si>
  <si>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</si>
  <si>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</si>
  <si>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</si>
  <si>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</si>
  <si>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</si>
  <si>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</si>
  <si>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</si>
  <si>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</si>
  <si>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</si>
  <si>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</si>
  <si>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</si>
  <si>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</si>
  <si>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</si>
  <si>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</si>
  <si>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</si>
  <si>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</si>
  <si>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</si>
  <si>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</si>
  <si>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</si>
  <si>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</si>
  <si>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</si>
  <si>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</si>
  <si>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</si>
  <si>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</si>
  <si>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</si>
  <si>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</si>
  <si>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</si>
  <si>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</si>
  <si>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</si>
  <si>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</si>
  <si>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</si>
  <si>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</si>
  <si>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</si>
  <si>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</si>
  <si>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</si>
  <si>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</si>
  <si>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</si>
  <si>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</si>
  <si>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</si>
  <si>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</si>
  <si>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</si>
  <si>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</si>
  <si>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</si>
  <si>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</si>
  <si>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</si>
  <si>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</si>
  <si>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</si>
  <si>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</si>
  <si>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</si>
  <si>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</si>
  <si>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</si>
  <si>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</si>
  <si>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</si>
  <si>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</si>
  <si>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</si>
  <si>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</si>
  <si>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</si>
  <si>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</si>
  <si>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</si>
  <si>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</si>
  <si>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</si>
  <si>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</si>
  <si>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</si>
  <si>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</si>
  <si>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</si>
  <si>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</si>
  <si>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</si>
  <si>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</si>
  <si>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</si>
  <si>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</si>
  <si>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</si>
  <si>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</si>
  <si>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</si>
  <si>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</si>
  <si>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</si>
  <si>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</si>
  <si>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</si>
  <si>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</si>
  <si>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</si>
  <si>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</si>
  <si>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</si>
  <si>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</si>
  <si>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</si>
  <si>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</si>
  <si>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</si>
  <si>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</si>
  <si>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</si>
  <si>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</si>
  <si>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</si>
  <si>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</si>
  <si>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</si>
  <si>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</si>
  <si>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</si>
  <si>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</si>
  <si>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</si>
  <si>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</si>
  <si>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</si>
  <si>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</si>
  <si>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</si>
  <si>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</si>
  <si>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</si>
  <si>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</si>
  <si>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</si>
  <si>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</si>
  <si>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</si>
  <si>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</si>
  <si>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</si>
  <si>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</si>
  <si>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</si>
  <si>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</si>
  <si>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</si>
  <si>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</si>
  <si>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</si>
  <si>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</si>
  <si>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</si>
  <si>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</si>
  <si>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</si>
  <si>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</si>
  <si>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</si>
  <si>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</si>
  <si>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</si>
  <si>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</si>
  <si>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</si>
  <si>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</si>
  <si>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</si>
  <si>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</si>
  <si>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</si>
  <si>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</si>
  <si>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</si>
  <si>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</si>
  <si>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</si>
  <si>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</si>
  <si>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</si>
  <si>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</si>
  <si>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</si>
  <si>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</si>
  <si>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</si>
  <si>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</si>
  <si>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</si>
  <si>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</si>
  <si>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</si>
  <si>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</si>
  <si>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</si>
  <si>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</si>
  <si>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</si>
  <si>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</si>
  <si>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</si>
  <si>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</si>
  <si>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</si>
  <si>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</si>
  <si>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</si>
  <si>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</si>
  <si>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</si>
  <si>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</si>
  <si>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</si>
  <si>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</si>
  <si>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</si>
  <si>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</si>
  <si>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</si>
  <si>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</si>
  <si>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</si>
  <si>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</si>
  <si>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</si>
  <si>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</si>
  <si>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</si>
  <si>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</si>
  <si>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</si>
  <si>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</si>
  <si>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</si>
  <si>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</si>
  <si>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</si>
  <si>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</si>
  <si>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</si>
  <si>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</si>
  <si>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</si>
  <si>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</si>
  <si>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</si>
  <si>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</si>
  <si>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</si>
  <si>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</si>
  <si>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</si>
  <si>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</si>
  <si>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</si>
  <si>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</si>
  <si>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</si>
  <si>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</si>
  <si>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</si>
  <si>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</si>
  <si>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</si>
  <si>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</si>
  <si>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</si>
  <si>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</si>
  <si>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</si>
  <si>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</si>
  <si>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</si>
  <si>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</si>
  <si>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</si>
  <si>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</si>
  <si>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</si>
  <si>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</si>
  <si>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</si>
  <si>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</si>
  <si>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</si>
  <si>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</si>
  <si>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</si>
  <si>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</si>
  <si>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</si>
  <si>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</si>
  <si>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</si>
  <si>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</si>
  <si>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</si>
  <si>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</si>
  <si>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</si>
  <si>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</si>
  <si>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</si>
  <si>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</si>
  <si>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</si>
  <si>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</si>
  <si>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</si>
  <si>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</si>
  <si>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</si>
  <si>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</si>
  <si>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</si>
  <si>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</si>
  <si>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</si>
  <si>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</si>
  <si>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</si>
  <si>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</si>
  <si>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</si>
  <si>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</si>
  <si>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</si>
  <si>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</si>
  <si>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</si>
  <si>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</si>
  <si>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</si>
  <si>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</si>
  <si>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</si>
  <si>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</si>
  <si>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</si>
  <si>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</si>
  <si>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</si>
  <si>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</si>
  <si>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</si>
  <si>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</si>
  <si>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</si>
  <si>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</si>
  <si>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</si>
  <si>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</si>
  <si>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</si>
  <si>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</si>
  <si>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</si>
  <si>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</si>
  <si>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</si>
  <si>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</si>
  <si>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</si>
  <si>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</si>
  <si>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</si>
  <si>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</si>
  <si>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</si>
  <si>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</si>
  <si>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</si>
  <si>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</si>
  <si>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</si>
  <si>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</si>
  <si>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</si>
  <si>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</si>
  <si>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</si>
  <si>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</si>
  <si>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</si>
  <si>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</si>
  <si>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</si>
  <si>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</si>
  <si>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</si>
  <si>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</si>
  <si>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</si>
  <si>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</si>
  <si>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</si>
  <si>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</si>
  <si>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</si>
  <si>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</si>
  <si>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</si>
  <si>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</si>
  <si>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</si>
  <si>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</si>
  <si>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</si>
  <si>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</si>
  <si>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</si>
  <si>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</si>
  <si>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</si>
  <si>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</si>
  <si>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</si>
  <si>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</si>
  <si>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</si>
  <si>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</si>
  <si>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</si>
  <si>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</si>
  <si>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</si>
  <si>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</si>
  <si>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</si>
  <si>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</si>
  <si>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</si>
  <si>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</si>
  <si>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</si>
  <si>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</si>
  <si>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</si>
  <si>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</si>
  <si>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</si>
  <si>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</si>
  <si>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</si>
  <si>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</si>
  <si>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</si>
  <si>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</si>
  <si>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</si>
  <si>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</si>
  <si>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</si>
  <si>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</si>
  <si>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</si>
  <si>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</si>
  <si>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</si>
  <si>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</si>
  <si>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</si>
  <si>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</si>
  <si>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</si>
  <si>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</si>
  <si>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</si>
  <si>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</si>
  <si>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</si>
  <si>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</si>
  <si>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</si>
  <si>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</si>
  <si>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</si>
  <si>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</si>
  <si>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</si>
  <si>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</si>
  <si>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</si>
  <si>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</si>
  <si>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</si>
  <si>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</si>
  <si>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</si>
  <si>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</si>
  <si>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</si>
  <si>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</si>
  <si>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</si>
  <si>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</si>
  <si>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</si>
  <si>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</si>
  <si>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</si>
  <si>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</si>
  <si>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</si>
  <si>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</si>
  <si>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</si>
  <si>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</si>
  <si>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</si>
  <si>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</si>
  <si>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</si>
  <si>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</si>
  <si>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</si>
  <si>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</si>
  <si>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</si>
  <si>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</si>
  <si>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</si>
  <si>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</si>
  <si>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</si>
  <si>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</si>
  <si>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</si>
  <si>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</si>
  <si>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</si>
  <si>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</si>
  <si>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</si>
  <si>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</si>
  <si>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</si>
  <si>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</si>
  <si>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</si>
  <si>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</si>
  <si>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</si>
  <si>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</si>
  <si>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</si>
  <si>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</si>
  <si>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</si>
  <si>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</si>
  <si>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</si>
  <si>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</si>
  <si>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</si>
  <si>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</si>
  <si>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</si>
  <si>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</si>
  <si>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</si>
  <si>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</si>
  <si>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</si>
  <si>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</si>
  <si>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</si>
  <si>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</si>
  <si>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</si>
  <si>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</si>
  <si>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</si>
  <si>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</si>
  <si>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</si>
  <si>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</si>
  <si>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</si>
  <si>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</si>
  <si>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</si>
  <si>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</si>
  <si>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</si>
  <si>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</si>
  <si>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</si>
  <si>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</si>
  <si>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</si>
  <si>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</si>
  <si>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</si>
  <si>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</si>
  <si>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</si>
  <si>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</si>
  <si>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</si>
  <si>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</si>
  <si>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</si>
  <si>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</si>
  <si>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</si>
  <si>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</si>
  <si>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</si>
  <si>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</si>
  <si>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</si>
  <si>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</si>
  <si>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</si>
  <si>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</si>
  <si>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</si>
  <si>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</si>
  <si>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</si>
  <si>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</si>
  <si>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</si>
  <si>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</si>
  <si>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</si>
  <si>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</si>
  <si>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</si>
  <si>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</si>
  <si>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</si>
  <si>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</si>
  <si>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</si>
  <si>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</si>
  <si>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</si>
  <si>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</si>
  <si>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</si>
  <si>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</si>
  <si>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</si>
  <si>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</si>
  <si>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</si>
  <si>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</si>
  <si>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</si>
  <si>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</si>
  <si>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</si>
  <si>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</si>
  <si>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</si>
  <si>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</si>
  <si>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</si>
  <si>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</si>
  <si>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</si>
  <si>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</si>
  <si>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</si>
  <si>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</si>
  <si>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</si>
  <si>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</si>
  <si>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</si>
  <si>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</si>
  <si>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</si>
  <si>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</si>
  <si>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</si>
  <si>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</si>
  <si>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</si>
  <si>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</si>
  <si>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</si>
  <si>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</si>
  <si>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</si>
  <si>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</si>
  <si>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</si>
  <si>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</si>
  <si>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</si>
  <si>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</si>
  <si>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</si>
  <si>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</si>
  <si>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</si>
  <si>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</si>
  <si>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</si>
  <si>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</si>
  <si>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</si>
  <si>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</si>
  <si>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</si>
  <si>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</si>
  <si>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</si>
  <si>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</si>
  <si>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</si>
  <si>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</si>
  <si>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</si>
  <si>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</si>
  <si>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</si>
  <si>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</si>
  <si>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</si>
  <si>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</si>
  <si>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</si>
  <si>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</si>
  <si>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</si>
  <si>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</si>
  <si>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</si>
  <si>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</si>
  <si>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</si>
  <si>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</si>
  <si>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</si>
  <si>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</si>
  <si>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</si>
  <si>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</si>
  <si>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</si>
  <si>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</si>
  <si>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</si>
  <si>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</si>
  <si>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</si>
  <si>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</si>
  <si>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</si>
  <si>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</si>
  <si>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</si>
  <si>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</si>
  <si>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</si>
  <si>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</si>
  <si>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</si>
  <si>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</si>
  <si>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</si>
  <si>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</si>
  <si>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</si>
  <si>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</si>
  <si>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</si>
  <si>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</si>
  <si>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</si>
  <si>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</si>
  <si>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</si>
  <si>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</si>
  <si>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</si>
  <si>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</si>
  <si>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</si>
  <si>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</si>
  <si>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</si>
  <si>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</si>
  <si>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</si>
  <si>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</si>
  <si>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</si>
  <si>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</si>
  <si>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</si>
  <si>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</si>
  <si>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</si>
  <si>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</si>
  <si>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</si>
  <si>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</si>
  <si>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</si>
  <si>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</si>
  <si>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</si>
  <si>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</si>
  <si>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</si>
  <si>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</si>
  <si>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</si>
  <si>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</si>
  <si>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</si>
  <si>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</si>
  <si>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</si>
  <si>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</si>
  <si>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</si>
  <si>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</si>
  <si>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</si>
  <si>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</si>
  <si>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</si>
  <si>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</si>
  <si>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</si>
  <si>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</si>
  <si>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</si>
  <si>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</si>
  <si>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</si>
  <si>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</si>
  <si>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</si>
  <si>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</si>
  <si>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</si>
  <si>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</si>
  <si>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</si>
  <si>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</si>
  <si>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</si>
  <si>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</si>
  <si>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</si>
  <si>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</si>
  <si>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</si>
  <si>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</si>
  <si>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</si>
  <si>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</si>
  <si>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</si>
  <si>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</si>
  <si>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</si>
  <si>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</si>
  <si>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</si>
  <si>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</si>
  <si>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</si>
  <si>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</si>
  <si>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</si>
  <si>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</si>
  <si>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</si>
  <si>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</si>
  <si>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</si>
  <si>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</si>
  <si>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</si>
  <si>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</si>
  <si>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</si>
  <si>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</si>
  <si>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</si>
  <si>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</si>
  <si>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</si>
  <si>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</si>
  <si>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</si>
  <si>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</si>
  <si>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</si>
  <si>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</si>
  <si>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</si>
  <si>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</si>
  <si>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</si>
  <si>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</si>
  <si>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</si>
  <si>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</si>
  <si>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</si>
  <si>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</si>
  <si>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</si>
  <si>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</si>
  <si>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</si>
  <si>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</si>
  <si>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</si>
  <si>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</si>
  <si>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</si>
  <si>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</si>
  <si>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</si>
  <si>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</si>
  <si>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</si>
  <si>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</si>
  <si>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</si>
  <si>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</si>
  <si>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</si>
  <si>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</si>
  <si>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</si>
  <si>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</si>
  <si>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</si>
  <si>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</si>
  <si>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</si>
  <si>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</si>
  <si>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</si>
  <si>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</si>
  <si>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</si>
  <si>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</si>
  <si>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</si>
  <si>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</si>
  <si>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</si>
  <si>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</si>
  <si>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</si>
  <si>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</si>
  <si>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</si>
  <si>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</si>
  <si>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</si>
  <si>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</si>
  <si>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</si>
  <si>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</si>
  <si>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</si>
  <si>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</si>
  <si>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</si>
  <si>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</si>
  <si>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</si>
  <si>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</si>
  <si>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</si>
  <si>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</si>
  <si>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</si>
  <si>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</si>
  <si>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</si>
  <si>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</si>
  <si>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</si>
  <si>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</si>
  <si>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</si>
  <si>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</si>
  <si>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</si>
  <si>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</si>
  <si>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</si>
  <si>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</si>
  <si>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</si>
  <si>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</si>
  <si>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</si>
  <si>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</si>
  <si>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</si>
  <si>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</si>
  <si>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</si>
  <si>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</si>
  <si>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</si>
  <si>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</si>
  <si>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</si>
  <si>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</si>
  <si>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</si>
  <si>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</si>
  <si>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</si>
  <si>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</si>
  <si>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</si>
  <si>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</si>
  <si>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</si>
  <si>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</si>
  <si>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</si>
  <si>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</si>
  <si>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</si>
  <si>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</si>
  <si>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</si>
  <si>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</si>
  <si>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</si>
  <si>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</si>
  <si>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</si>
  <si>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</si>
  <si>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</si>
  <si>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</si>
  <si>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</si>
  <si>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</si>
  <si>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</si>
  <si>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</si>
  <si>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</si>
  <si>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</si>
  <si>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</si>
  <si>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</si>
  <si>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</si>
  <si>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</si>
  <si>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</si>
  <si>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</si>
  <si>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</si>
  <si>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</si>
  <si>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</si>
  <si>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</si>
  <si>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</si>
  <si>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</si>
  <si>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</si>
  <si>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</si>
  <si>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</si>
  <si>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</si>
  <si>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</si>
  <si>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</si>
  <si>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</si>
  <si>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</si>
  <si>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</si>
  <si>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</si>
  <si>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</si>
  <si>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</si>
  <si>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</si>
  <si>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</si>
  <si>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</si>
  <si>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</si>
  <si>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</si>
  <si>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</si>
  <si>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</si>
  <si>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</si>
  <si>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</si>
  <si>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</si>
  <si>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</si>
  <si>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</si>
  <si>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</si>
  <si>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</si>
  <si>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</si>
  <si>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</si>
  <si>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</si>
  <si>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</si>
  <si>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</si>
  <si>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</si>
  <si>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</si>
  <si>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</si>
  <si>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</si>
  <si>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</si>
  <si>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</si>
  <si>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</si>
  <si>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</si>
  <si>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</si>
  <si>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</si>
  <si>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</si>
  <si>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</si>
  <si>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</si>
  <si>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</si>
  <si>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</si>
  <si>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</si>
  <si>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</si>
  <si>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</si>
  <si>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</si>
  <si>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</si>
  <si>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</si>
  <si>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</si>
  <si>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</si>
  <si>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</si>
  <si>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</si>
  <si>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</si>
  <si>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</si>
  <si>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</si>
  <si>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</si>
  <si>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</si>
  <si>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</si>
  <si>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</si>
  <si>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</si>
  <si>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</si>
  <si>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</si>
  <si>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</si>
  <si>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</si>
  <si>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</si>
  <si>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</si>
  <si>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</si>
  <si>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</si>
  <si>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</si>
  <si>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</si>
  <si>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</si>
  <si>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</si>
  <si>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</si>
  <si>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</si>
  <si>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</si>
  <si>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</si>
  <si>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</si>
  <si>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</si>
  <si>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</si>
  <si>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</si>
  <si>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</si>
  <si>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</si>
  <si>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</si>
  <si>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</si>
  <si>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</si>
  <si>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</si>
  <si>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</si>
  <si>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</si>
  <si>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</si>
  <si>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</si>
  <si>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</si>
  <si>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</si>
  <si>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</si>
  <si>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</si>
  <si>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</si>
  <si>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</si>
  <si>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</si>
  <si>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</si>
  <si>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</si>
  <si>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</si>
  <si>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</si>
  <si>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</si>
  <si>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</si>
  <si>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</si>
  <si>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</si>
  <si>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</si>
  <si>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</si>
  <si>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</si>
  <si>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</si>
  <si>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</si>
  <si>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</si>
  <si>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</si>
  <si>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</si>
  <si>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</si>
  <si>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</si>
  <si>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</si>
  <si>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</si>
  <si>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</si>
  <si>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</si>
  <si>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</si>
  <si>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</si>
  <si>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</si>
  <si>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</si>
  <si>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</si>
  <si>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</si>
  <si>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</si>
  <si>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</si>
  <si>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</si>
  <si>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</si>
  <si>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</si>
  <si>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</si>
  <si>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</si>
  <si>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</si>
  <si>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</si>
  <si>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</si>
  <si>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</si>
  <si>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</si>
  <si>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</si>
  <si>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</si>
  <si>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</si>
  <si>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</si>
  <si>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</si>
  <si>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</si>
  <si>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</si>
  <si>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</si>
  <si>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</si>
  <si>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</si>
  <si>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</si>
  <si>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</si>
  <si>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</si>
  <si>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</si>
  <si>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</si>
  <si>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</si>
  <si>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</si>
  <si>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</si>
  <si>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</si>
  <si>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</si>
  <si>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</si>
  <si>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</si>
  <si>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</si>
  <si>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</si>
  <si>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</si>
  <si>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</si>
  <si>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</si>
  <si>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</si>
  <si>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</si>
  <si>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</si>
  <si>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</si>
  <si>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</si>
  <si>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</si>
  <si>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</si>
  <si>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</si>
  <si>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</si>
  <si>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</si>
  <si>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</si>
  <si>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</si>
  <si>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</si>
  <si>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</si>
  <si>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</si>
  <si>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</si>
  <si>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</si>
  <si>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</si>
  <si>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</si>
  <si>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</si>
  <si>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</si>
  <si>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</si>
  <si>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</si>
  <si>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</si>
  <si>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</si>
  <si>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</si>
  <si>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</si>
  <si>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</si>
  <si>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</si>
  <si>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</si>
  <si>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</si>
  <si>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</si>
  <si>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</si>
  <si>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</si>
  <si>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</si>
  <si>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</si>
  <si>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</si>
  <si>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</si>
  <si>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</si>
  <si>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</si>
  <si>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</si>
  <si>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</si>
  <si>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</si>
  <si>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</si>
  <si>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</si>
  <si>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</si>
  <si>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</si>
  <si>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</si>
  <si>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</si>
  <si>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</si>
  <si>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</si>
  <si>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</si>
  <si>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</si>
  <si>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</si>
  <si>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</si>
  <si>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</si>
  <si>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</si>
  <si>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</si>
  <si>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</si>
  <si>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</si>
  <si>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</si>
  <si>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</si>
  <si>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</si>
  <si>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</si>
  <si>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</si>
  <si>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</si>
  <si>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</si>
  <si>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</si>
  <si>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</si>
  <si>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</si>
  <si>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</si>
  <si>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</si>
  <si>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</si>
  <si>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</si>
  <si>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</si>
  <si>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</si>
  <si>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</si>
  <si>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</si>
  <si>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</si>
  <si>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</si>
  <si>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</si>
  <si>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</si>
  <si>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</si>
  <si>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</si>
  <si>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</si>
  <si>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</si>
  <si>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</si>
  <si>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</si>
  <si>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</si>
  <si>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</si>
  <si>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</si>
  <si>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</si>
  <si>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</si>
  <si>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</si>
  <si>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</si>
  <si>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</si>
  <si>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</si>
  <si>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</si>
  <si>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</si>
  <si>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</si>
  <si>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</si>
  <si>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</si>
  <si>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</si>
  <si>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</si>
  <si>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</si>
  <si>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</si>
  <si>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</si>
  <si>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</si>
  <si>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</si>
  <si>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</si>
  <si>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</si>
  <si>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</si>
  <si>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</si>
  <si>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</si>
  <si>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</si>
  <si>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</si>
  <si>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</si>
  <si>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</si>
  <si>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</si>
  <si>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</si>
  <si>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</si>
  <si>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</si>
  <si>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</si>
  <si>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</si>
  <si>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</si>
  <si>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</si>
  <si>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</si>
  <si>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</si>
  <si>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</si>
  <si>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</si>
  <si>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</si>
  <si>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</si>
  <si>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</si>
  <si>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</si>
  <si>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</si>
  <si>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</si>
  <si>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</si>
  <si>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</si>
  <si>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</si>
  <si>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</si>
  <si>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</si>
  <si>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</si>
  <si>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</si>
  <si>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</si>
  <si>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</si>
  <si>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</si>
  <si>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</si>
  <si>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</si>
  <si>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</si>
  <si>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</si>
  <si>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</si>
  <si>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</si>
  <si>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</si>
  <si>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</si>
  <si>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</si>
  <si>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</si>
  <si>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</si>
  <si>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</si>
  <si>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</si>
  <si>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</si>
  <si>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</si>
  <si>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</si>
  <si>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</si>
  <si>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</si>
  <si>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</si>
  <si>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</si>
  <si>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</si>
  <si>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</si>
  <si>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</si>
  <si>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</si>
  <si>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</si>
  <si>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</si>
  <si>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</si>
  <si>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</si>
  <si>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</si>
  <si>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</si>
  <si>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</si>
  <si>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</si>
  <si>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</si>
  <si>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</si>
  <si>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</si>
  <si>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</si>
  <si>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</si>
  <si>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</si>
  <si>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</si>
  <si>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</si>
  <si>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</si>
  <si>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</si>
  <si>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</si>
  <si>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</si>
  <si>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</si>
  <si>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</si>
  <si>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</si>
  <si>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</si>
  <si>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</si>
  <si>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</si>
  <si>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</si>
  <si>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</si>
  <si>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</si>
  <si>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</si>
  <si>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</si>
  <si>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</si>
  <si>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</si>
  <si>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</si>
  <si>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</si>
  <si>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</si>
  <si>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</si>
  <si>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</si>
  <si>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</si>
  <si>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</si>
  <si>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</si>
  <si>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</si>
  <si>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</si>
  <si>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</si>
  <si>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</si>
  <si>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</si>
  <si>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</si>
  <si>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</si>
  <si>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</si>
  <si>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</si>
  <si>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</si>
  <si>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</si>
  <si>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</si>
  <si>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</si>
  <si>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</si>
  <si>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</si>
  <si>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</si>
  <si>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</si>
  <si>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</si>
  <si>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</si>
  <si>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</si>
  <si>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</si>
  <si>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</si>
  <si>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</si>
  <si>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</si>
  <si>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</si>
  <si>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</si>
  <si>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</si>
  <si>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</si>
  <si>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</si>
  <si>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</si>
  <si>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</si>
  <si>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</si>
  <si>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</si>
  <si>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</si>
  <si>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</si>
  <si>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</si>
  <si>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</si>
  <si>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</si>
  <si>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</si>
  <si>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</si>
  <si>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</si>
  <si>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</si>
  <si>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</si>
  <si>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</si>
  <si>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</si>
  <si>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</si>
  <si>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</si>
  <si>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</si>
  <si>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</si>
  <si>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</si>
  <si>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</si>
  <si>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</si>
  <si>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</si>
  <si>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</si>
  <si>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</si>
  <si>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</si>
  <si>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</si>
  <si>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</si>
  <si>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</si>
  <si>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</si>
  <si>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</si>
  <si>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</si>
  <si>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</si>
  <si>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</si>
  <si>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</si>
  <si>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</si>
  <si>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</si>
  <si>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</si>
  <si>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</si>
  <si>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</si>
  <si>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</si>
  <si>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</si>
  <si>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</si>
  <si>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</si>
  <si>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</si>
  <si>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</si>
  <si>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</si>
  <si>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</si>
  <si>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</si>
  <si>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</si>
  <si>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</si>
  <si>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</si>
  <si>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</si>
  <si>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</si>
  <si>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</si>
  <si>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</si>
  <si>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</si>
  <si>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</si>
  <si>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</si>
  <si>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</si>
  <si>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</si>
  <si>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</si>
  <si>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</si>
  <si>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</si>
  <si>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</si>
  <si>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</si>
  <si>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</si>
  <si>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</si>
  <si>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</si>
  <si>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</si>
  <si>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</si>
  <si>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</si>
  <si>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</si>
  <si>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</si>
  <si>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</si>
  <si>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</si>
  <si>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</si>
  <si>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</si>
  <si>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</si>
  <si>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</si>
  <si>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</si>
  <si>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</si>
  <si>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</si>
  <si>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</si>
  <si>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</si>
  <si>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</si>
  <si>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</si>
  <si>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</si>
  <si>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</si>
  <si>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</si>
  <si>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</si>
  <si>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</si>
  <si>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</si>
  <si>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</si>
  <si>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</si>
  <si>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</si>
  <si>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</si>
  <si>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</si>
  <si>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</si>
  <si>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</si>
  <si>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</si>
  <si>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</si>
  <si>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</si>
  <si>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</si>
  <si>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</si>
  <si>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</si>
  <si>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</si>
  <si>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</si>
  <si>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</si>
  <si>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</si>
  <si>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</si>
  <si>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</si>
  <si>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</si>
  <si>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</si>
  <si>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</si>
  <si>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</si>
  <si>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</si>
  <si>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</si>
  <si>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</si>
  <si>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</si>
  <si>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</si>
  <si>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</si>
  <si>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</si>
  <si>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</si>
  <si>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</si>
  <si>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</si>
  <si>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</si>
  <si>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</si>
  <si>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</si>
  <si>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</si>
  <si>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</si>
  <si>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</si>
  <si>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</si>
  <si>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</si>
  <si>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</si>
  <si>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</si>
  <si>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</si>
  <si>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</si>
  <si>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</si>
  <si>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</si>
  <si>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</si>
  <si>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</si>
  <si>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</si>
  <si>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</si>
  <si>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</si>
  <si>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</si>
  <si>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</si>
  <si>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</si>
  <si>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</si>
  <si>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</si>
  <si>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</si>
  <si>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</si>
  <si>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</si>
  <si>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</si>
  <si>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</si>
  <si>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</si>
  <si>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</si>
  <si>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</si>
  <si>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</si>
  <si>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</si>
  <si>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</si>
  <si>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</si>
  <si>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</si>
  <si>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</si>
  <si>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</si>
  <si>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</si>
  <si>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</si>
  <si>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</si>
  <si>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</si>
  <si>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</si>
  <si>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</si>
  <si>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</si>
  <si>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</si>
  <si>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</si>
  <si>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</si>
  <si>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</si>
  <si>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</si>
  <si>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</si>
  <si>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</si>
  <si>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</si>
  <si>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</si>
  <si>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</si>
  <si>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</si>
  <si>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</si>
  <si>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</si>
  <si>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</si>
  <si>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</si>
  <si>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</si>
  <si>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</si>
  <si>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</si>
  <si>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</si>
  <si>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</si>
  <si>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</si>
  <si>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</si>
  <si>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</si>
  <si>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</si>
  <si>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</si>
  <si>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</si>
  <si>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</si>
  <si>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</si>
  <si>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</si>
  <si>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</si>
  <si>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</si>
  <si>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</si>
  <si>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</si>
  <si>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</si>
  <si>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</si>
  <si>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</si>
  <si>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</si>
  <si>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</si>
  <si>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</si>
  <si>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</si>
  <si>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</si>
  <si>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</si>
  <si>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</si>
  <si>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</si>
  <si>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</si>
  <si>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</si>
  <si>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</si>
  <si>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</si>
  <si>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</si>
  <si>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</si>
  <si>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</si>
  <si>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</si>
  <si>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</si>
  <si>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</si>
  <si>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</si>
  <si>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</si>
  <si>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</si>
  <si>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</si>
  <si>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</si>
  <si>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</si>
  <si>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</si>
  <si>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</si>
  <si>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</si>
  <si>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</si>
  <si>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</si>
  <si>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</si>
  <si>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</si>
  <si>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</si>
  <si>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</si>
  <si>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</si>
  <si>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</si>
  <si>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</si>
  <si>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</si>
  <si>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</si>
  <si>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</si>
  <si>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</si>
  <si>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</si>
  <si>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</si>
  <si>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</si>
  <si>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</si>
  <si>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</si>
  <si>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</si>
  <si>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</si>
  <si>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</si>
  <si>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</si>
  <si>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</si>
  <si>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</si>
  <si>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</si>
  <si>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</si>
  <si>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</si>
  <si>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</si>
  <si>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</si>
  <si>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</si>
  <si>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</si>
  <si>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</si>
  <si>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</si>
  <si>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</si>
  <si>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</si>
  <si>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</si>
  <si>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</si>
  <si>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</si>
  <si>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</si>
  <si>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</si>
  <si>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</si>
  <si>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</si>
  <si>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</si>
  <si>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</si>
  <si>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</si>
  <si>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</si>
  <si>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</si>
  <si>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</si>
  <si>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</si>
  <si>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</si>
  <si>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</si>
  <si>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</si>
  <si>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</si>
  <si>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</si>
  <si>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</si>
  <si>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</si>
  <si>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</si>
  <si>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</si>
  <si>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</si>
  <si>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</si>
  <si>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</si>
  <si>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</si>
  <si>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</si>
  <si>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</si>
  <si>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</si>
  <si>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</si>
  <si>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</si>
  <si>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</si>
  <si>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</si>
  <si>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</si>
  <si>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</si>
  <si>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</si>
  <si>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</si>
  <si>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</si>
  <si>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</si>
  <si>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</si>
  <si>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</si>
  <si>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</si>
  <si>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</si>
  <si>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</si>
  <si>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</si>
  <si>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</si>
  <si>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</si>
  <si>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</si>
  <si>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</si>
  <si>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</si>
  <si>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</si>
  <si>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</si>
  <si>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</si>
  <si>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</si>
  <si>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</si>
  <si>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</si>
  <si>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</si>
  <si>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</si>
  <si>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</si>
  <si>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</si>
  <si>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</si>
  <si>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</si>
  <si>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</si>
  <si>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</si>
  <si>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</si>
  <si>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</si>
  <si>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</si>
  <si>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</si>
  <si>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</si>
  <si>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</si>
  <si>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</si>
  <si>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</si>
  <si>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</si>
  <si>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</si>
  <si>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</si>
  <si>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</si>
  <si>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</si>
  <si>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</si>
  <si>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</si>
  <si>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</si>
  <si>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</si>
  <si>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</si>
  <si>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</si>
  <si>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</si>
  <si>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</si>
  <si>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</si>
  <si>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</si>
  <si>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</si>
  <si>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</si>
  <si>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</si>
  <si>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</si>
  <si>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</si>
  <si>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</si>
  <si>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</si>
  <si>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</si>
  <si>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</si>
  <si>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</si>
  <si>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</si>
  <si>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</si>
  <si>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</si>
  <si>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</si>
  <si>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</si>
  <si>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</si>
  <si>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</si>
  <si>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</si>
  <si>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</si>
  <si>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</si>
  <si>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</si>
  <si>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</si>
  <si>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</si>
  <si>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</si>
  <si>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</si>
  <si>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</si>
  <si>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</si>
  <si>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</si>
  <si>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</si>
  <si>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</si>
  <si>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</si>
  <si>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</si>
  <si>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</si>
  <si>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</si>
  <si>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</si>
  <si>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</si>
  <si>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</si>
  <si>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</si>
  <si>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</si>
  <si>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</si>
  <si>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</si>
  <si>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</si>
  <si>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</si>
  <si>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</si>
  <si>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</si>
  <si>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</si>
  <si>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</si>
  <si>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</si>
  <si>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</si>
  <si>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</si>
  <si>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</si>
  <si>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</si>
  <si>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</si>
  <si>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</si>
  <si>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</si>
  <si>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</si>
  <si>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</si>
  <si>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</si>
  <si>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</si>
  <si>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</si>
  <si>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</si>
  <si>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</si>
  <si>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</si>
  <si>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</si>
  <si>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</si>
  <si>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</si>
  <si>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</si>
  <si>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</si>
  <si>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</si>
  <si>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</si>
  <si>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</si>
  <si>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</si>
  <si>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</si>
  <si>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</si>
  <si>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</si>
  <si>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</si>
  <si>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</si>
  <si>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</si>
  <si>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</si>
  <si>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</si>
  <si>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</si>
  <si>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</si>
  <si>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</si>
  <si>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</si>
  <si>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</si>
  <si>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</si>
  <si>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</si>
  <si>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</si>
  <si>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</si>
  <si>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</si>
  <si>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</si>
  <si>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</si>
  <si>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</si>
  <si>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</si>
  <si>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</si>
  <si>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</si>
  <si>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</si>
  <si>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</si>
  <si>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</si>
  <si>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</si>
  <si>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</si>
  <si>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</si>
  <si>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</si>
  <si>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</si>
  <si>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</si>
  <si>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</si>
  <si>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</si>
  <si>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</si>
  <si>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</si>
  <si>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</si>
  <si>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</si>
  <si>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</si>
  <si>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</si>
  <si>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</si>
  <si>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</si>
  <si>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</si>
  <si>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</si>
  <si>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</si>
  <si>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</si>
  <si>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</si>
  <si>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</si>
  <si>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</si>
  <si>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</si>
  <si>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</si>
  <si>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</si>
  <si>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</si>
  <si>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</si>
  <si>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</si>
  <si>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</si>
  <si>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</si>
  <si>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</si>
  <si>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</si>
  <si>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</si>
  <si>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</si>
  <si>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</si>
  <si>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</si>
  <si>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</si>
  <si>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</si>
  <si>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</si>
  <si>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</si>
  <si>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</si>
  <si>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</si>
  <si>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</si>
  <si>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</si>
  <si>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</si>
  <si>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</si>
  <si>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</si>
  <si>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</si>
  <si>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</si>
  <si>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</si>
  <si>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</si>
  <si>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</si>
  <si>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</si>
  <si>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</si>
  <si>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</si>
  <si>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</si>
  <si>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</si>
  <si>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</si>
  <si>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</si>
  <si>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</si>
  <si>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</si>
  <si>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</si>
  <si>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</si>
  <si>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</si>
  <si>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</si>
  <si>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</si>
  <si>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</si>
  <si>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</si>
  <si>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</si>
  <si>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</si>
  <si>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</si>
  <si>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</si>
  <si>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</si>
  <si>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</si>
  <si>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</si>
  <si>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</si>
  <si>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</si>
  <si>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</si>
  <si>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</si>
  <si>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</si>
  <si>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</si>
  <si>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</si>
  <si>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</si>
  <si>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</si>
  <si>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</si>
  <si>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</si>
  <si>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</si>
  <si>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</si>
  <si>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</si>
  <si>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</si>
  <si>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</si>
  <si>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</si>
  <si>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</si>
  <si>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</si>
  <si>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</si>
  <si>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</si>
  <si>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</si>
  <si>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</si>
  <si>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</si>
  <si>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</si>
  <si>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</si>
  <si>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</si>
  <si>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</si>
  <si>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</si>
  <si>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</si>
  <si>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</si>
  <si>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</si>
  <si>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</si>
  <si>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</si>
  <si>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</si>
  <si>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</si>
  <si>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</si>
  <si>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</si>
  <si>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</si>
  <si>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</si>
  <si>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</si>
  <si>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</si>
  <si>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</si>
  <si>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</si>
  <si>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</si>
  <si>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</si>
  <si>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</si>
  <si>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</si>
  <si>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</si>
  <si>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</si>
  <si>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</si>
  <si>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</si>
  <si>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</si>
  <si>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</si>
  <si>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</si>
  <si>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</si>
  <si>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</si>
  <si>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</si>
  <si>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</si>
  <si>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</si>
  <si>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</si>
  <si>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</si>
  <si>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</si>
  <si>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</si>
  <si>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</si>
  <si>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</si>
  <si>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</si>
  <si>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</si>
  <si>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</si>
  <si>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</si>
  <si>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</si>
  <si>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</si>
  <si>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</si>
  <si>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</si>
  <si>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</si>
  <si>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</si>
  <si>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</si>
  <si>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</si>
  <si>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</si>
  <si>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</si>
  <si>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</si>
  <si>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</si>
  <si>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</si>
  <si>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</si>
  <si>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</si>
  <si>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</si>
  <si>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</si>
  <si>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</si>
  <si>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</si>
  <si>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</si>
  <si>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</si>
  <si>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</si>
  <si>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</si>
  <si>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</si>
  <si>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</si>
  <si>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</si>
  <si>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</si>
  <si>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</si>
  <si>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</si>
  <si>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</si>
  <si>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</si>
  <si>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</si>
  <si>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</si>
  <si>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</si>
  <si>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</si>
  <si>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</si>
  <si>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</si>
  <si>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</si>
  <si>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</si>
  <si>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</si>
  <si>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</si>
  <si>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</si>
  <si>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</si>
  <si>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</si>
  <si>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</si>
  <si>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</si>
  <si>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</si>
  <si>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</si>
  <si>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</si>
  <si>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</si>
  <si>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</si>
  <si>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</si>
  <si>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</si>
  <si>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</si>
  <si>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</si>
  <si>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</si>
  <si>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</si>
  <si>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</si>
  <si>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</si>
  <si>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</si>
  <si>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</si>
  <si>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</si>
  <si>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</si>
  <si>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</si>
  <si>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</si>
  <si>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</si>
  <si>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</si>
  <si>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</si>
  <si>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</si>
  <si>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</si>
  <si>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</si>
  <si>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</si>
  <si>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</si>
  <si>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</si>
  <si>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</si>
  <si>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</si>
  <si>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</si>
  <si>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</si>
  <si>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</si>
  <si>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</si>
  <si>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</si>
  <si>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</si>
  <si>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</si>
  <si>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</si>
  <si>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</si>
  <si>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</si>
  <si>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</si>
  <si>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</si>
  <si>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</si>
  <si>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</si>
  <si>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</si>
  <si>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</si>
  <si>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</si>
  <si>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</si>
  <si>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</si>
  <si>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</si>
  <si>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</si>
  <si>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</si>
  <si>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</si>
  <si>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</si>
  <si>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</si>
  <si>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</si>
  <si>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</si>
  <si>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</si>
  <si>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</si>
  <si>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</si>
  <si>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</si>
  <si>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</si>
  <si>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</si>
  <si>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</si>
  <si>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</si>
  <si>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</si>
  <si>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</si>
  <si>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</si>
  <si>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</si>
  <si>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</si>
  <si>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</si>
  <si>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</si>
  <si>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</si>
  <si>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</si>
  <si>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</si>
  <si>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</si>
  <si>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</si>
  <si>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</si>
  <si>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</si>
  <si>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</si>
  <si>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</si>
  <si>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</si>
  <si>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</si>
  <si>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</si>
  <si>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</si>
  <si>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</si>
  <si>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</si>
  <si>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</si>
  <si>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</si>
  <si>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</si>
  <si>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</si>
  <si>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</si>
  <si>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</si>
  <si>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</si>
  <si>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</si>
  <si>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</si>
  <si>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</si>
  <si>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</si>
  <si>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</si>
  <si>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</si>
  <si>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</si>
  <si>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</si>
  <si>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</si>
  <si>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</si>
  <si>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</si>
  <si>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</si>
  <si>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</si>
  <si>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</si>
  <si>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</si>
  <si>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</si>
  <si>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</si>
  <si>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</si>
  <si>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</si>
  <si>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</si>
  <si>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</si>
  <si>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</si>
  <si>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</si>
  <si>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</si>
  <si>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</si>
  <si>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</si>
  <si>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</si>
  <si>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</si>
  <si>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</si>
  <si>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</si>
  <si>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</si>
  <si>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</si>
  <si>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</si>
  <si>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</si>
  <si>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</si>
  <si>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</si>
  <si>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</si>
  <si>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</si>
  <si>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</si>
  <si>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</si>
  <si>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</si>
  <si>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</si>
  <si>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</si>
  <si>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</si>
  <si>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</si>
  <si>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</si>
  <si>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</si>
  <si>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</si>
  <si>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</si>
  <si>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</si>
  <si>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</si>
  <si>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</si>
  <si>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</si>
  <si>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</si>
  <si>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</si>
  <si>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</si>
  <si>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</si>
  <si>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</si>
  <si>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</si>
  <si>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</si>
  <si>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</si>
  <si>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</si>
  <si>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</si>
  <si>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</si>
  <si>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</si>
  <si>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</si>
  <si>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</si>
  <si>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</si>
  <si>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</si>
  <si>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</si>
  <si>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</si>
  <si>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</si>
  <si>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</si>
  <si>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</si>
  <si>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</si>
  <si>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</si>
  <si>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</si>
  <si>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</si>
  <si>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</si>
  <si>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</si>
  <si>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</si>
  <si>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</si>
  <si>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</si>
  <si>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</si>
  <si>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</si>
  <si>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</si>
  <si>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</si>
  <si>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</si>
  <si>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</si>
  <si>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</si>
  <si>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</si>
  <si>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</si>
  <si>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</si>
  <si>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</si>
  <si>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</si>
  <si>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</si>
  <si>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</si>
  <si>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</si>
  <si>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</si>
  <si>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</si>
  <si>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</si>
  <si>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</si>
  <si>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</si>
  <si>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</si>
  <si>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</si>
  <si>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</si>
  <si>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</si>
  <si>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</si>
  <si>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</si>
  <si>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</si>
  <si>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</si>
  <si>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</si>
  <si>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</si>
  <si>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</si>
  <si>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</si>
  <si>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</si>
  <si>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</si>
  <si>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</si>
  <si>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</si>
  <si>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</si>
  <si>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</si>
  <si>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</si>
  <si>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</si>
  <si>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</si>
  <si>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</si>
  <si>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</si>
  <si>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</si>
  <si>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</si>
  <si>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</si>
  <si>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</si>
  <si>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</si>
  <si>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</si>
  <si>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</si>
  <si>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</si>
  <si>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</si>
  <si>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</si>
  <si>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</si>
  <si>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</si>
  <si>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</si>
  <si>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</si>
  <si>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</si>
  <si>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</si>
  <si>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</si>
  <si>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</si>
  <si>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</si>
  <si>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</si>
  <si>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</si>
  <si>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</si>
  <si>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</si>
  <si>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</si>
  <si>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</si>
  <si>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</si>
  <si>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</si>
  <si>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</si>
  <si>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</si>
  <si>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</si>
  <si>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</si>
  <si>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</si>
  <si>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</si>
  <si>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</si>
  <si>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</si>
  <si>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</si>
  <si>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</si>
  <si>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</si>
  <si>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</si>
  <si>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</si>
  <si>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</si>
  <si>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</si>
  <si>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</si>
  <si>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</si>
  <si>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</si>
  <si>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</si>
  <si>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</si>
  <si>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</si>
  <si>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</si>
  <si>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</si>
  <si>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</si>
  <si>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</si>
  <si>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</si>
  <si>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</si>
  <si>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</si>
  <si>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</si>
  <si>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</si>
  <si>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</si>
  <si>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</si>
  <si>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</si>
  <si>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</si>
  <si>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</si>
  <si>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</si>
  <si>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</si>
  <si>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</si>
  <si>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</si>
  <si>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</si>
  <si>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</si>
  <si>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</si>
  <si>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</si>
  <si>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</si>
  <si>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</si>
  <si>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</si>
  <si>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</si>
  <si>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</si>
  <si>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</si>
  <si>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</si>
  <si>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</si>
  <si>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</si>
  <si>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</si>
  <si>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</si>
  <si>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</si>
  <si>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</si>
  <si>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</si>
  <si>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</si>
  <si>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</si>
  <si>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</si>
  <si>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</si>
  <si>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</si>
  <si>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</si>
  <si>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</si>
  <si>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</si>
  <si>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</si>
  <si>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</si>
  <si>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</si>
  <si>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</si>
  <si>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</si>
  <si>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</si>
  <si>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</si>
  <si>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</si>
  <si>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</si>
  <si>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</si>
  <si>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</si>
  <si>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</si>
  <si>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</si>
  <si>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</si>
  <si>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</si>
  <si>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</si>
  <si>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</si>
  <si>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</si>
  <si>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</si>
  <si>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</si>
  <si>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</si>
  <si>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</si>
  <si>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</si>
  <si>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</si>
  <si>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</si>
  <si>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</si>
  <si>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</si>
  <si>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</si>
  <si>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</si>
  <si>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</si>
  <si>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</si>
  <si>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</si>
  <si>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</si>
  <si>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</si>
  <si>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</si>
  <si>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</si>
  <si>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</si>
  <si>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</si>
  <si>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</si>
  <si>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</si>
  <si>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</si>
  <si>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</si>
  <si>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</si>
  <si>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</si>
  <si>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</si>
  <si>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</si>
  <si>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</si>
  <si>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</si>
  <si>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</si>
  <si>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</si>
  <si>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</si>
  <si>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</si>
  <si>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</si>
  <si>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</si>
  <si>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</si>
  <si>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</si>
  <si>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</si>
  <si>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</si>
  <si>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</si>
  <si>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</si>
  <si>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</si>
  <si>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</si>
  <si>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</si>
  <si>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</si>
  <si>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</si>
  <si>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</si>
  <si>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</si>
  <si>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</si>
  <si>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</si>
  <si>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</si>
  <si>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</si>
  <si>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</si>
  <si>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</si>
  <si>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</si>
  <si>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</si>
  <si>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</si>
  <si>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</si>
  <si>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</si>
  <si>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</si>
  <si>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</si>
  <si>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</si>
  <si>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</si>
  <si>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</si>
  <si>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</si>
  <si>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</si>
  <si>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</si>
  <si>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</si>
  <si>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</si>
  <si>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</si>
  <si>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</si>
  <si>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</si>
  <si>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</si>
  <si>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</si>
  <si>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</si>
  <si>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</si>
  <si>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</si>
  <si>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</si>
  <si>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</si>
  <si>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</si>
  <si>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</si>
  <si>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</si>
  <si>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</si>
  <si>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</si>
  <si>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</si>
  <si>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</si>
  <si>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</si>
  <si>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</si>
  <si>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</si>
  <si>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</si>
  <si>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</si>
  <si>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</si>
  <si>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</si>
  <si>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</si>
  <si>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</si>
  <si>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</si>
  <si>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</si>
  <si>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</si>
  <si>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</si>
  <si>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</si>
  <si>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</si>
  <si>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</si>
  <si>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</si>
  <si>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</si>
  <si>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</si>
  <si>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</si>
  <si>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</si>
  <si>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</si>
  <si>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</si>
  <si>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</si>
  <si>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</si>
  <si>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</si>
  <si>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</si>
  <si>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</si>
  <si>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</si>
  <si>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</si>
  <si>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</si>
  <si>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</si>
  <si>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</si>
  <si>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</si>
  <si>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</si>
  <si>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</si>
  <si>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</si>
  <si>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</si>
  <si>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</si>
  <si>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</si>
  <si>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</si>
  <si>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</si>
  <si>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</si>
  <si>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</si>
  <si>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</si>
  <si>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</si>
  <si>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</si>
  <si>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</si>
  <si>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</si>
  <si>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</si>
  <si>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</si>
  <si>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</si>
  <si>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</si>
  <si>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</si>
  <si>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</si>
  <si>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</si>
  <si>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</si>
  <si>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</si>
  <si>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</si>
  <si>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</si>
  <si>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</si>
  <si>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</si>
  <si>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</si>
  <si>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</si>
  <si>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</si>
  <si>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</si>
  <si>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</si>
  <si>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</si>
  <si>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</si>
  <si>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</si>
  <si>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</si>
  <si>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</si>
  <si>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</si>
  <si>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</si>
  <si>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</si>
  <si>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</si>
  <si>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</si>
  <si>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</si>
  <si>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</si>
  <si>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</si>
  <si>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</si>
  <si>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</si>
  <si>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</si>
  <si>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</si>
  <si>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</si>
  <si>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</si>
  <si>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</si>
  <si>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</si>
  <si>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</si>
  <si>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</si>
  <si>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</si>
  <si>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</si>
  <si>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</si>
  <si>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</si>
  <si>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</si>
  <si>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</si>
  <si>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</si>
  <si>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</si>
  <si>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</si>
  <si>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</si>
  <si>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</si>
  <si>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</si>
  <si>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</si>
  <si>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</si>
  <si>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</si>
  <si>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</si>
  <si>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</si>
  <si>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</si>
  <si>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</si>
  <si>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</si>
  <si>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</si>
  <si>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</si>
  <si>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</si>
  <si>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</si>
  <si>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</si>
  <si>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</si>
  <si>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</si>
  <si>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</si>
  <si>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</si>
  <si>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</si>
  <si>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</si>
  <si>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</si>
  <si>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</si>
  <si>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</si>
  <si>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</si>
  <si>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</si>
  <si>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</si>
  <si>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</si>
  <si>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</si>
  <si>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</si>
  <si>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</si>
  <si>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</si>
  <si>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</si>
  <si>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</si>
  <si>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</si>
  <si>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</si>
  <si>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</si>
  <si>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</si>
  <si>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</si>
  <si>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</si>
  <si>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</si>
  <si>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</si>
  <si>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</si>
  <si>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</si>
  <si>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</si>
  <si>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</si>
  <si>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</si>
  <si>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</si>
  <si>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</si>
  <si>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</si>
  <si>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</si>
  <si>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</si>
  <si>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</si>
  <si>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</si>
  <si>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</si>
  <si>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</si>
  <si>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</si>
  <si>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</si>
  <si>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</si>
  <si>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</si>
  <si>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</si>
  <si>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</si>
  <si>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</si>
  <si>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</si>
  <si>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</si>
  <si>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</si>
  <si>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</si>
  <si>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</si>
  <si>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</si>
  <si>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</si>
  <si>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</si>
  <si>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</si>
  <si>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</si>
  <si>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</si>
  <si>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</si>
  <si>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</si>
  <si>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</si>
  <si>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</si>
  <si>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</si>
  <si>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</si>
  <si>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</si>
  <si>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</si>
  <si>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</si>
  <si>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</si>
  <si>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</si>
  <si>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</si>
  <si>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</si>
  <si>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</si>
  <si>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</si>
  <si>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</si>
  <si>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</si>
  <si>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</si>
  <si>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</si>
  <si>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</si>
  <si>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</si>
  <si>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</si>
  <si>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</si>
  <si>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</si>
  <si>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</si>
  <si>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</si>
  <si>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</si>
  <si>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</si>
  <si>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</si>
  <si>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</si>
  <si>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</si>
  <si>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</si>
  <si>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</si>
  <si>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</si>
  <si>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</si>
  <si>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</si>
  <si>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</si>
  <si>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</si>
  <si>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</si>
  <si>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</si>
  <si>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</si>
  <si>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</si>
  <si>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</si>
  <si>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</si>
  <si>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</si>
  <si>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</si>
  <si>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</si>
  <si>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</si>
  <si>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</si>
  <si>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</si>
  <si>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</si>
  <si>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</si>
  <si>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</si>
  <si>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</si>
  <si>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</si>
  <si>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</si>
  <si>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</si>
  <si>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</si>
  <si>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</si>
  <si>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</si>
  <si>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</si>
  <si>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</si>
  <si>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</si>
  <si>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</si>
  <si>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</si>
  <si>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</si>
  <si>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</si>
  <si>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</si>
  <si>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</si>
  <si>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</si>
  <si>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</si>
  <si>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</si>
  <si>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</si>
  <si>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</si>
  <si>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</si>
  <si>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</si>
  <si>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</si>
  <si>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</si>
  <si>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</si>
  <si>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</si>
  <si>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</si>
  <si>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</si>
  <si>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</si>
  <si>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</si>
  <si>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</si>
  <si>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</si>
  <si>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</si>
  <si>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</si>
  <si>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</si>
  <si>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</si>
  <si>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</si>
  <si>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</si>
  <si>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</si>
  <si>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</si>
  <si>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</si>
  <si>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</si>
  <si>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</si>
  <si>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</si>
  <si>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</si>
  <si>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</si>
  <si>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</si>
  <si>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</si>
  <si>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</si>
  <si>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</si>
  <si>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</si>
  <si>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</si>
  <si>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</si>
  <si>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</si>
  <si>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</si>
  <si>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</si>
  <si>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</si>
  <si>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</si>
  <si>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</si>
  <si>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</si>
  <si>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</si>
  <si>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</si>
  <si>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</si>
  <si>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</si>
  <si>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</si>
  <si>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</si>
  <si>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</si>
  <si>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</si>
  <si>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</si>
  <si>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</si>
  <si>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</si>
  <si>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</si>
  <si>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</si>
  <si>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</si>
  <si>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</si>
  <si>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</si>
  <si>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</si>
  <si>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</si>
  <si>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</si>
  <si>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</si>
  <si>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</si>
  <si>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</si>
  <si>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</si>
  <si>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</si>
  <si>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</si>
  <si>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</si>
  <si>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</si>
  <si>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</si>
  <si>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</si>
  <si>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</si>
  <si>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</si>
  <si>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</si>
  <si>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</si>
  <si>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</si>
  <si>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</si>
  <si>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</si>
  <si>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</si>
  <si>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</si>
  <si>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</si>
  <si>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</si>
  <si>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</si>
  <si>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</si>
  <si>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</si>
  <si>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</si>
  <si>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</si>
  <si>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</si>
  <si>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</si>
  <si>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</si>
  <si>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</si>
  <si>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</si>
  <si>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</si>
  <si>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</si>
  <si>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</si>
  <si>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</si>
  <si>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</si>
  <si>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</si>
  <si>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</si>
  <si>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</si>
  <si>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</si>
  <si>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</si>
  <si>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</si>
  <si>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</si>
  <si>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</si>
  <si>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</si>
  <si>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</si>
  <si>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</si>
  <si>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</si>
  <si>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</si>
  <si>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</si>
  <si>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</si>
  <si>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</si>
  <si>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</si>
  <si>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</si>
  <si>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</si>
  <si>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</si>
  <si>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</si>
  <si>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</si>
  <si>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</si>
  <si>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</si>
  <si>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</si>
  <si>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</si>
  <si>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</si>
  <si>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</si>
  <si>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</si>
  <si>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</si>
  <si>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</si>
  <si>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</si>
  <si>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</si>
  <si>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</si>
  <si>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</si>
  <si>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</si>
  <si>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</si>
  <si>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</si>
  <si>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</si>
  <si>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</si>
  <si>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</si>
  <si>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</si>
  <si>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</si>
  <si>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</si>
  <si>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</si>
  <si>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</si>
  <si>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</si>
  <si>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</si>
  <si>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</si>
  <si>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</si>
  <si>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</si>
  <si>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</si>
  <si>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</si>
  <si>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</si>
  <si>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</si>
  <si>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</si>
  <si>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</si>
  <si>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</si>
  <si>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</si>
  <si>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</si>
  <si>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</si>
  <si>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</si>
  <si>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</si>
  <si>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</si>
  <si>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</si>
  <si>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</si>
  <si>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</si>
  <si>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</si>
  <si>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</si>
  <si>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</si>
  <si>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</si>
  <si>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</si>
  <si>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</si>
  <si>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</si>
  <si>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</si>
  <si>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</si>
  <si>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</si>
  <si>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</si>
  <si>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</si>
  <si>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</si>
  <si>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</si>
  <si>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</si>
  <si>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</si>
  <si>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</si>
  <si>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</si>
  <si>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</si>
  <si>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</si>
  <si>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</si>
  <si>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</si>
  <si>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</si>
  <si>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</si>
  <si>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</si>
  <si>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</si>
  <si>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</si>
  <si>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</si>
  <si>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</si>
  <si>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</si>
  <si>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</si>
  <si>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</si>
  <si>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</si>
  <si>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</si>
  <si>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</si>
  <si>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</si>
  <si>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</si>
  <si>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</si>
  <si>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</si>
  <si>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</si>
  <si>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</si>
  <si>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</si>
  <si>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</si>
  <si>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</si>
  <si>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</si>
  <si>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</si>
  <si>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</si>
  <si>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</si>
  <si>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</si>
  <si>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</si>
  <si>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</si>
  <si>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</si>
  <si>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</si>
  <si>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</si>
  <si>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</si>
  <si>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</si>
  <si>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</si>
  <si>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</si>
  <si>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</si>
  <si>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</si>
  <si>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</si>
  <si>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</si>
  <si>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</si>
  <si>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</si>
  <si>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</si>
  <si>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</si>
  <si>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</si>
  <si>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</si>
  <si>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</si>
  <si>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</si>
  <si>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</si>
  <si>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</si>
  <si>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</si>
  <si>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</si>
  <si>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</si>
  <si>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</si>
  <si>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</si>
  <si>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</si>
  <si>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</si>
  <si>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</si>
  <si>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</si>
  <si>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</si>
  <si>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</si>
  <si>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</si>
  <si>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</si>
  <si>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</si>
  <si>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</si>
  <si>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</si>
  <si>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</si>
  <si>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</si>
  <si>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</si>
  <si>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</si>
  <si>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</si>
  <si>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</si>
  <si>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</si>
  <si>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</si>
  <si>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</si>
  <si>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</si>
  <si>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</si>
  <si>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</si>
  <si>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</si>
  <si>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</si>
  <si>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</si>
  <si>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</si>
  <si>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</si>
  <si>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</si>
  <si>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</si>
  <si>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</si>
  <si>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</si>
  <si>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</si>
  <si>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</si>
  <si>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</si>
  <si>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</si>
  <si>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</si>
  <si>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</si>
  <si>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</si>
  <si>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</si>
  <si>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</si>
  <si>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</si>
  <si>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</si>
  <si>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</si>
  <si>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</si>
  <si>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</si>
  <si>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</si>
  <si>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</si>
  <si>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</si>
  <si>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</si>
  <si>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</si>
  <si>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</si>
  <si>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</si>
  <si>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</si>
  <si>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</si>
  <si>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</si>
  <si>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</si>
  <si>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</si>
  <si>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</si>
  <si>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</si>
  <si>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</si>
  <si>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</si>
  <si>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</si>
  <si>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</si>
  <si>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</si>
  <si>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</si>
  <si>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</si>
  <si>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</si>
  <si>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</si>
  <si>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</si>
  <si>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</si>
  <si>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</si>
  <si>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</si>
  <si>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</si>
  <si>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</si>
  <si>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</si>
  <si>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</si>
  <si>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</si>
  <si>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</si>
  <si>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</si>
  <si>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</si>
  <si>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</si>
  <si>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</si>
  <si>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</si>
  <si>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</si>
  <si>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</si>
  <si>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</si>
  <si>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</si>
  <si>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</si>
  <si>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</si>
  <si>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</si>
  <si>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</si>
  <si>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</si>
  <si>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</si>
  <si>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</si>
  <si>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</si>
  <si>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</si>
  <si>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</si>
  <si>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</si>
  <si>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</si>
  <si>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</si>
  <si>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</si>
  <si>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</si>
  <si>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</si>
  <si>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</si>
  <si>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</si>
  <si>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</si>
  <si>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</si>
  <si>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</si>
  <si>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</si>
  <si>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</si>
  <si>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</si>
  <si>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</si>
  <si>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</si>
  <si>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</si>
  <si>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</si>
  <si>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</si>
  <si>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</si>
  <si>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</si>
  <si>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</si>
  <si>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</si>
  <si>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</si>
  <si>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</si>
  <si>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</si>
  <si>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</si>
  <si>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</si>
  <si>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</si>
  <si>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</si>
  <si>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</si>
  <si>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</si>
  <si>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</si>
  <si>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</si>
  <si>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</si>
  <si>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</si>
  <si>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</si>
  <si>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</si>
  <si>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</si>
  <si>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</si>
  <si>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</si>
  <si>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</si>
  <si>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</si>
  <si>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</si>
  <si>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</si>
  <si>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</si>
  <si>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</si>
  <si>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</si>
  <si>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</si>
  <si>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</si>
  <si>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</si>
  <si>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</si>
  <si>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</si>
  <si>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</si>
  <si>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</si>
  <si>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</si>
  <si>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</si>
  <si>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</si>
  <si>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</si>
  <si>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</si>
  <si>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</si>
  <si>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</si>
  <si>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</si>
  <si>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</si>
  <si>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</si>
  <si>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</si>
  <si>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</si>
  <si>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</si>
  <si>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</si>
  <si>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</si>
  <si>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</si>
  <si>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</si>
  <si>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</si>
  <si>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</si>
  <si>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</si>
  <si>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</si>
  <si>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</si>
  <si>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</si>
  <si>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</si>
  <si>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</si>
  <si>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</si>
  <si>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</si>
  <si>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</si>
  <si>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</si>
  <si>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</si>
  <si>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</si>
  <si>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</si>
  <si>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</si>
  <si>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</si>
  <si>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</si>
  <si>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</si>
  <si>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</si>
  <si>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</si>
  <si>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</si>
  <si>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</si>
  <si>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</si>
  <si>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</si>
  <si>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</si>
  <si>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</si>
  <si>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</si>
  <si>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</si>
  <si>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</si>
  <si>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</si>
  <si>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</si>
  <si>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</si>
  <si>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</si>
  <si>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</si>
  <si>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</si>
  <si>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</si>
  <si>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</si>
  <si>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</si>
  <si>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</si>
  <si>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</si>
  <si>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</si>
  <si>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</si>
  <si>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</si>
  <si>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</si>
  <si>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</si>
  <si>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</si>
  <si>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</si>
  <si>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</si>
  <si>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</si>
  <si>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</si>
  <si>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</si>
  <si>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</si>
  <si>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</si>
  <si>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</si>
  <si>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</si>
  <si>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</si>
  <si>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</si>
  <si>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</si>
  <si>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</si>
  <si>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</si>
  <si>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</si>
  <si>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</si>
  <si>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</si>
  <si>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</si>
  <si>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</si>
  <si>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</si>
  <si>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</si>
  <si>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</si>
  <si>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</si>
  <si>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</si>
  <si>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</si>
  <si>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</si>
  <si>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</si>
  <si>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</si>
  <si>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</si>
  <si>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</si>
  <si>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</si>
  <si>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</si>
  <si>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</si>
  <si>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</si>
  <si>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</si>
  <si>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</si>
  <si>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</si>
  <si>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</si>
  <si>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</si>
  <si>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</si>
  <si>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</si>
  <si>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</si>
  <si>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</si>
  <si>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</si>
  <si>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</si>
  <si>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</si>
  <si>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</si>
  <si>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</si>
  <si>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</si>
  <si>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</si>
  <si>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</si>
  <si>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</si>
  <si>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</si>
  <si>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</si>
  <si>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</si>
  <si>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</si>
  <si>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</si>
  <si>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</si>
  <si>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</si>
  <si>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</si>
  <si>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</si>
  <si>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</si>
  <si>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</si>
  <si>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</si>
  <si>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</si>
  <si>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</si>
  <si>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</si>
  <si>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</si>
  <si>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</si>
  <si>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</si>
  <si>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</si>
  <si>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</si>
  <si>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</si>
  <si>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</si>
  <si>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</si>
  <si>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</si>
  <si>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</si>
  <si>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</si>
  <si>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</si>
  <si>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</si>
  <si>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</si>
  <si>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</si>
  <si>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</si>
  <si>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</si>
  <si>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</si>
  <si>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</si>
  <si>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</si>
  <si>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</si>
  <si>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</si>
  <si>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</si>
  <si>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</si>
  <si>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</si>
  <si>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</si>
  <si>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</si>
  <si>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</si>
  <si>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</si>
  <si>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</si>
  <si>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</si>
  <si>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</si>
  <si>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</si>
  <si>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</si>
  <si>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</si>
  <si>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</si>
  <si>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</si>
  <si>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</si>
  <si>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</si>
  <si>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</si>
  <si>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</si>
  <si>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</si>
  <si>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</si>
  <si>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</si>
  <si>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</si>
  <si>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</si>
  <si>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</si>
  <si>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</si>
  <si>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</si>
  <si>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</si>
  <si>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</si>
  <si>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</si>
  <si>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</si>
  <si>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</si>
  <si>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</si>
  <si>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</si>
  <si>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</si>
  <si>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</si>
  <si>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</si>
  <si>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</si>
  <si>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</si>
  <si>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</si>
  <si>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</si>
  <si>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</si>
  <si>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</si>
  <si>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</si>
  <si>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</si>
  <si>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</si>
  <si>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</si>
  <si>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</si>
  <si>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</si>
  <si>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</si>
  <si>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</si>
  <si>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</si>
  <si>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</si>
  <si>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</si>
  <si>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</si>
  <si>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</si>
  <si>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</si>
  <si>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</si>
  <si>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</si>
  <si>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</si>
  <si>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</si>
  <si>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</si>
  <si>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</si>
  <si>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</si>
  <si>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</si>
  <si>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</si>
  <si>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</si>
  <si>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</si>
  <si>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</si>
  <si>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</si>
  <si>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</si>
  <si>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</si>
  <si>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</si>
  <si>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</si>
  <si>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</si>
  <si>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</si>
  <si>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</si>
  <si>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</si>
  <si>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</si>
  <si>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</si>
  <si>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</si>
  <si>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</si>
  <si>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</si>
  <si>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</si>
  <si>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</si>
  <si>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</si>
  <si>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</si>
  <si>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</si>
  <si>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</si>
  <si>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</si>
  <si>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</si>
  <si>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</si>
  <si>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</si>
  <si>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</si>
  <si>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</si>
  <si>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</si>
  <si>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</si>
  <si>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</si>
  <si>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</si>
  <si>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</si>
  <si>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</si>
  <si>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</si>
  <si>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</si>
  <si>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</si>
  <si>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</si>
  <si>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</si>
  <si>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</si>
  <si>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</si>
  <si>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</si>
  <si>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</si>
  <si>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</si>
  <si>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</si>
  <si>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</si>
  <si>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</si>
  <si>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</si>
  <si>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</si>
  <si>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</si>
  <si>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</si>
  <si>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</si>
  <si>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</si>
  <si>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</si>
  <si>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</si>
  <si>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</si>
  <si>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</si>
  <si>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</si>
  <si>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</si>
  <si>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</si>
  <si>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</si>
  <si>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</si>
  <si>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</si>
  <si>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</si>
  <si>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</si>
  <si>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</si>
  <si>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</si>
  <si>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</si>
  <si>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</si>
  <si>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</si>
  <si>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</si>
  <si>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</si>
  <si>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</si>
  <si>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</si>
  <si>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</si>
  <si>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</si>
  <si>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</si>
  <si>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</si>
  <si>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</si>
  <si>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</si>
  <si>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</si>
  <si>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</si>
  <si>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</si>
  <si>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</si>
  <si>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</si>
  <si>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</si>
  <si>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</si>
  <si>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</si>
  <si>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</si>
  <si>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</si>
  <si>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</si>
  <si>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</si>
  <si>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</si>
  <si>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</si>
  <si>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</si>
  <si>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</si>
  <si>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</si>
  <si>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</si>
  <si>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</si>
  <si>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</si>
  <si>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</si>
  <si>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</si>
  <si>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</si>
  <si>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</si>
  <si>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</si>
  <si>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</si>
  <si>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</si>
  <si>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</si>
  <si>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</si>
  <si>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</si>
  <si>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</si>
  <si>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</si>
  <si>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</si>
  <si>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</si>
  <si>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</si>
  <si>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</si>
  <si>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</si>
  <si>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</si>
  <si>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</si>
  <si>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</si>
  <si>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</si>
  <si>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</si>
  <si>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</si>
  <si>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</si>
  <si>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</si>
  <si>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</si>
  <si>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</si>
  <si>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</si>
  <si>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</si>
  <si>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</si>
  <si>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</si>
  <si>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</si>
  <si>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</si>
  <si>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</si>
  <si>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</si>
  <si>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</si>
  <si>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</si>
  <si>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</si>
  <si>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</si>
  <si>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</si>
  <si>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</si>
  <si>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</si>
  <si>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</si>
  <si>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</si>
  <si>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</si>
  <si>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</si>
  <si>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</si>
  <si>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</si>
  <si>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</si>
  <si>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</si>
  <si>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</si>
  <si>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</si>
  <si>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</si>
  <si>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</si>
  <si>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</si>
  <si>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</si>
  <si>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</si>
  <si>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</si>
  <si>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</si>
  <si>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</si>
  <si>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</si>
  <si>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</si>
  <si>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</si>
  <si>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</si>
  <si>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</si>
  <si>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</si>
  <si>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</si>
  <si>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</si>
  <si>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</si>
  <si>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</si>
  <si>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</si>
  <si>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</si>
  <si>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</si>
  <si>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</si>
  <si>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</si>
  <si>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</si>
  <si>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</si>
  <si>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</si>
  <si>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</si>
  <si>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</si>
  <si>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</si>
  <si>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</si>
  <si>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</si>
  <si>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</si>
  <si>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</si>
  <si>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</si>
  <si>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</si>
  <si>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</si>
  <si>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</si>
  <si>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</si>
  <si>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</si>
  <si>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</si>
  <si>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</si>
  <si>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</si>
  <si>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</si>
  <si>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</si>
  <si>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</si>
  <si>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</si>
  <si>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</si>
  <si>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</si>
  <si>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</si>
  <si>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</si>
  <si>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</si>
  <si>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</si>
  <si>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</si>
  <si>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</si>
  <si>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</si>
  <si>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</si>
  <si>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</si>
  <si>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</si>
  <si>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</si>
  <si>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</si>
  <si>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</si>
  <si>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</si>
  <si>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</si>
  <si>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</si>
  <si>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</si>
  <si>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</si>
  <si>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</si>
  <si>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</si>
  <si>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</si>
  <si>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</si>
  <si>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</si>
  <si>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</si>
  <si>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</si>
  <si>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</si>
  <si>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</si>
  <si>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</si>
  <si>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</si>
  <si>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</si>
  <si>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</si>
  <si>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</si>
  <si>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</si>
  <si>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</si>
  <si>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</si>
  <si>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</si>
  <si>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</si>
  <si>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</si>
  <si>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</si>
  <si>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</si>
  <si>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</si>
  <si>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</si>
  <si>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</si>
  <si>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</si>
  <si>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</si>
  <si>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</si>
  <si>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</si>
  <si>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</si>
  <si>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</si>
  <si>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</si>
  <si>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</si>
  <si>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</si>
  <si>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</si>
  <si>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</si>
  <si>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</si>
  <si>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</si>
  <si>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</si>
  <si>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</si>
  <si>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</si>
  <si>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</si>
  <si>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</si>
  <si>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</si>
  <si>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</si>
  <si>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</si>
  <si>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</si>
  <si>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</si>
  <si>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</si>
  <si>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</si>
  <si>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</si>
  <si>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</si>
  <si>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</si>
  <si>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</si>
  <si>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</si>
  <si>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</si>
  <si>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</si>
  <si>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</si>
  <si>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</si>
  <si>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</si>
  <si>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</si>
  <si>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</si>
  <si>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</si>
  <si>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</si>
  <si>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</si>
  <si>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</si>
  <si>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</si>
  <si>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</si>
  <si>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</si>
  <si>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</si>
  <si>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</si>
  <si>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</si>
  <si>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</si>
  <si>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</si>
  <si>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</si>
  <si>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</si>
  <si>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</si>
  <si>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</si>
  <si>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</si>
  <si>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</si>
  <si>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</si>
  <si>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</si>
  <si>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</si>
  <si>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</si>
  <si>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</si>
  <si>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</si>
  <si>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</si>
  <si>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</si>
  <si>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</si>
  <si>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</si>
  <si>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</si>
  <si>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</si>
  <si>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</si>
  <si>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</si>
  <si>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</si>
  <si>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</si>
  <si>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</si>
  <si>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</si>
  <si>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</si>
  <si>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</si>
  <si>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</si>
  <si>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</si>
  <si>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</si>
  <si>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</si>
  <si>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</si>
  <si>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</si>
  <si>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</si>
  <si>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</si>
  <si>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</si>
  <si>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</si>
  <si>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</si>
  <si>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</si>
  <si>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</si>
  <si>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</si>
  <si>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</si>
  <si>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</si>
  <si>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</si>
  <si>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</si>
  <si>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</si>
  <si>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</si>
  <si>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</si>
  <si>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</si>
  <si>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</si>
  <si>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</si>
  <si>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</si>
  <si>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</si>
  <si>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</si>
  <si>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</si>
  <si>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</si>
  <si>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</si>
  <si>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</si>
  <si>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</si>
  <si>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</si>
  <si>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</si>
  <si>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</si>
  <si>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</si>
  <si>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</si>
  <si>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</si>
  <si>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</si>
  <si>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</si>
  <si>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</si>
  <si>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</si>
  <si>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</si>
  <si>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</si>
  <si>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</si>
  <si>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</si>
  <si>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</si>
  <si>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</si>
  <si>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</si>
  <si>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</si>
  <si>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</si>
  <si>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</si>
  <si>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</si>
  <si>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</si>
  <si>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</si>
  <si>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</si>
  <si>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</si>
  <si>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</si>
  <si>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</si>
  <si>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</si>
  <si>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</si>
  <si>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</si>
  <si>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</si>
  <si>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</si>
  <si>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</si>
  <si>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</si>
  <si>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</si>
  <si>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</si>
  <si>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</si>
  <si>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</si>
  <si>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</si>
  <si>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</si>
  <si>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</si>
  <si>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</si>
  <si>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</si>
  <si>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</si>
  <si>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</si>
  <si>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</si>
  <si>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</si>
  <si>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</si>
  <si>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</si>
  <si>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</si>
  <si>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</si>
  <si>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</si>
  <si>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</si>
  <si>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</si>
  <si>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</si>
  <si>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</si>
  <si>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</si>
  <si>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</si>
  <si>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</si>
  <si>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</si>
  <si>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</si>
  <si>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</si>
  <si>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</si>
  <si>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</si>
  <si>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</si>
  <si>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</si>
  <si>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</si>
  <si>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</si>
  <si>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</si>
  <si>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</si>
  <si>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</si>
  <si>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</si>
  <si>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</si>
  <si>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</si>
  <si>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</si>
  <si>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</si>
  <si>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</si>
  <si>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</si>
  <si>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</si>
  <si>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</si>
  <si>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</si>
  <si>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</si>
  <si>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</si>
  <si>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</si>
  <si>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</si>
  <si>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</si>
  <si>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</si>
  <si>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</si>
  <si>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</si>
  <si>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</si>
  <si>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</si>
  <si>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</si>
  <si>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</si>
  <si>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</si>
  <si>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</si>
  <si>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</si>
  <si>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</si>
  <si>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</si>
  <si>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</si>
  <si>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</si>
  <si>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</si>
  <si>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</si>
  <si>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</si>
  <si>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</si>
  <si>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</si>
  <si>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</si>
  <si>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</si>
  <si>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</si>
  <si>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</si>
  <si>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</si>
  <si>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</si>
  <si>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</si>
  <si>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</si>
  <si>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</si>
  <si>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</si>
  <si>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</si>
  <si>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</si>
  <si>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</si>
  <si>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</si>
  <si>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</si>
  <si>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</si>
  <si>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</si>
  <si>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</si>
  <si>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</si>
  <si>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</si>
  <si>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</si>
  <si>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</si>
  <si>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</si>
  <si>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</si>
  <si>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</si>
  <si>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</si>
  <si>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</si>
  <si>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</si>
  <si>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</si>
  <si>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</si>
  <si>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</si>
  <si>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</si>
  <si>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</si>
  <si>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</si>
  <si>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</si>
  <si>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</si>
  <si>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</si>
  <si>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</si>
  <si>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</si>
  <si>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</si>
  <si>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</si>
  <si>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</si>
  <si>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</si>
  <si>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</si>
  <si>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</si>
  <si>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</si>
  <si>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</si>
  <si>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</si>
  <si>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</si>
  <si>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</si>
  <si>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</si>
  <si>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</si>
  <si>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</si>
  <si>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</si>
  <si>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</si>
  <si>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</si>
  <si>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</si>
  <si>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</si>
  <si>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</si>
  <si>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</si>
  <si>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</si>
  <si>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</si>
  <si>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</si>
  <si>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</si>
  <si>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</si>
  <si>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</si>
  <si>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</si>
  <si>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</si>
  <si>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</si>
  <si>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</si>
  <si>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</si>
  <si>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</si>
  <si>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</si>
  <si>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</si>
  <si>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</si>
  <si>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</si>
  <si>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</si>
  <si>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</si>
  <si>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</si>
  <si>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</si>
  <si>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</si>
  <si>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</si>
  <si>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</si>
  <si>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</si>
  <si>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</si>
  <si>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</si>
  <si>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</si>
  <si>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</si>
  <si>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</si>
  <si>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</si>
  <si>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</si>
  <si>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</si>
  <si>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</si>
  <si>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</si>
  <si>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</si>
  <si>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</si>
  <si>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</si>
  <si>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</si>
  <si>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</si>
  <si>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</si>
  <si>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</si>
  <si>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</si>
  <si>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</si>
  <si>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</si>
  <si>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</si>
  <si>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</si>
  <si>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</si>
  <si>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</si>
  <si>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</si>
  <si>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</si>
  <si>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</si>
  <si>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</si>
  <si>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</si>
  <si>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</si>
  <si>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</si>
  <si>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</si>
  <si>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</si>
  <si>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</si>
  <si>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</si>
  <si>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</si>
  <si>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</si>
  <si>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</si>
  <si>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</si>
  <si>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</si>
  <si>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</si>
  <si>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</si>
  <si>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</si>
  <si>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</si>
  <si>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</si>
  <si>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</si>
  <si>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</si>
  <si>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</si>
  <si>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</si>
  <si>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</si>
  <si>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</si>
  <si>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</si>
  <si>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</si>
  <si>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</si>
  <si>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</si>
  <si>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</si>
  <si>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</si>
  <si>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</si>
  <si>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</si>
  <si>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</si>
  <si>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</si>
  <si>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</si>
  <si>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</si>
  <si>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</si>
  <si>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</si>
  <si>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</si>
  <si>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</si>
  <si>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</si>
  <si>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</si>
  <si>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</si>
  <si>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</si>
  <si>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</si>
  <si>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</si>
  <si>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</si>
  <si>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</si>
  <si>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</si>
  <si>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</si>
  <si>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</si>
  <si>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</si>
  <si>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</si>
  <si>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</si>
  <si>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</si>
  <si>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</si>
  <si>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</si>
  <si>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</si>
  <si>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</si>
  <si>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</si>
  <si>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</si>
  <si>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</si>
  <si>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</si>
  <si>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</si>
  <si>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</si>
  <si>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</si>
  <si>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</si>
  <si>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</si>
  <si>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</si>
  <si>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</si>
  <si>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</si>
  <si>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</si>
  <si>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</si>
  <si>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</si>
  <si>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</si>
  <si>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</si>
  <si>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</si>
  <si>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</si>
  <si>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</si>
  <si>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</si>
  <si>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</si>
  <si>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</si>
  <si>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</si>
  <si>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</si>
  <si>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</si>
  <si>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</si>
  <si>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</si>
  <si>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</si>
  <si>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</si>
  <si>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</si>
  <si>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</si>
  <si>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</si>
  <si>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</si>
  <si>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</si>
  <si>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</si>
  <si>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</si>
  <si>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</si>
  <si>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</si>
  <si>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</si>
  <si>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</si>
  <si>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</si>
  <si>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</si>
  <si>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</si>
  <si>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</si>
  <si>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</si>
  <si>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</si>
  <si>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</si>
  <si>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</si>
  <si>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</si>
  <si>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</si>
  <si>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</si>
  <si>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</si>
  <si>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</si>
  <si>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</si>
  <si>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</si>
  <si>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</si>
  <si>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</si>
  <si>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</si>
  <si>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</si>
  <si>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</si>
  <si>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</si>
  <si>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</si>
  <si>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</si>
  <si>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</si>
  <si>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</si>
  <si>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</si>
  <si>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</si>
  <si>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</si>
  <si>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</si>
  <si>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</si>
  <si>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</si>
  <si>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</si>
  <si>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</si>
  <si>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</si>
  <si>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</si>
  <si>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</si>
  <si>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</si>
  <si>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</si>
  <si>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</si>
  <si>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</si>
  <si>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</si>
  <si>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</si>
  <si>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</si>
  <si>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</si>
  <si>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</si>
  <si>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</si>
  <si>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</si>
  <si>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</si>
  <si>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</si>
  <si>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</si>
  <si>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</si>
  <si>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</si>
  <si>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</si>
  <si>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</si>
  <si>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</si>
  <si>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</si>
  <si>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</si>
  <si>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</si>
  <si>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</si>
  <si>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</si>
  <si>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</si>
  <si>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</si>
  <si>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</si>
  <si>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</si>
  <si>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</si>
  <si>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</si>
  <si>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</si>
  <si>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</si>
  <si>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</si>
  <si>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</si>
  <si>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</si>
  <si>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</si>
  <si>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</si>
  <si>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</si>
  <si>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</si>
  <si>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</si>
  <si>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</si>
  <si>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</si>
  <si>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</si>
  <si>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</si>
  <si>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</si>
  <si>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</si>
  <si>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</si>
  <si>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</si>
  <si>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</si>
  <si>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</si>
  <si>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</si>
  <si>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</si>
  <si>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</si>
  <si>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</si>
  <si>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</si>
  <si>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</si>
  <si>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</si>
  <si>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</si>
  <si>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</si>
  <si>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</si>
  <si>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</si>
  <si>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</si>
  <si>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</si>
  <si>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</si>
  <si>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</si>
  <si>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</si>
  <si>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</si>
  <si>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</si>
  <si>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</si>
  <si>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</si>
  <si>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</si>
  <si>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</si>
  <si>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</si>
  <si>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</si>
  <si>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</si>
  <si>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</si>
  <si>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</si>
  <si>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</si>
  <si>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</si>
  <si>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</si>
  <si>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</si>
  <si>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</si>
  <si>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</si>
  <si>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</si>
  <si>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</si>
  <si>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</si>
  <si>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</si>
  <si>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</si>
  <si>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</si>
  <si>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</si>
  <si>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</si>
  <si>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</si>
  <si>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</si>
  <si>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</si>
  <si>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</si>
  <si>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</si>
  <si>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</si>
  <si>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</si>
  <si>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</si>
  <si>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</si>
  <si>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</si>
  <si>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</si>
  <si>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</si>
  <si>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</si>
  <si>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</si>
  <si>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</si>
  <si>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</si>
  <si>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</si>
  <si>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</si>
  <si>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</si>
  <si>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</si>
  <si>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</si>
  <si>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</si>
  <si>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</si>
  <si>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</si>
  <si>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</si>
  <si>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</si>
  <si>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</si>
  <si>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</si>
  <si>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</si>
  <si>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</si>
  <si>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</si>
  <si>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</si>
  <si>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</si>
  <si>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</si>
  <si>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</si>
  <si>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</si>
  <si>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</si>
  <si>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</si>
  <si>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</si>
  <si>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</si>
  <si>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</si>
  <si>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</si>
  <si>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</si>
  <si>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</si>
  <si>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</si>
  <si>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</si>
  <si>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</si>
  <si>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</si>
  <si>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</si>
  <si>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</si>
  <si>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</si>
  <si>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</si>
  <si>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</si>
  <si>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</si>
  <si>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</si>
  <si>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</si>
  <si>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</si>
  <si>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</si>
  <si>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</si>
  <si>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</si>
  <si>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</si>
  <si>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</si>
  <si>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</si>
  <si>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</si>
  <si>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</si>
  <si>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</si>
  <si>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</si>
  <si>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</si>
  <si>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</si>
  <si>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</si>
  <si>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</si>
  <si>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</si>
  <si>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</si>
  <si>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</si>
  <si>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</si>
  <si>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</si>
  <si>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</si>
  <si>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</si>
  <si>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</si>
  <si>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</si>
  <si>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</si>
  <si>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</si>
  <si>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</si>
  <si>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</si>
  <si>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</si>
  <si>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</si>
  <si>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</si>
  <si>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</si>
  <si>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</si>
  <si>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</si>
  <si>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</si>
  <si>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</si>
  <si>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</si>
  <si>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</si>
  <si>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</si>
  <si>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</si>
  <si>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</si>
  <si>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</si>
  <si>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</si>
  <si>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</si>
  <si>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</si>
  <si>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</si>
  <si>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</si>
  <si>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</si>
  <si>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</si>
  <si>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</si>
  <si>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</si>
  <si>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</si>
  <si>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</si>
  <si>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</si>
  <si>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</si>
  <si>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</si>
  <si>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</si>
  <si>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</si>
  <si>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</si>
  <si>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</si>
  <si>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</si>
  <si>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</si>
  <si>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</si>
  <si>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</si>
  <si>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</si>
  <si>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</si>
  <si>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</si>
  <si>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</si>
  <si>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</si>
  <si>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</si>
  <si>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</si>
  <si>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</si>
  <si>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</si>
  <si>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</si>
  <si>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</si>
  <si>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</si>
  <si>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</si>
  <si>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</si>
  <si>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</si>
  <si>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</si>
  <si>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</si>
  <si>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</si>
  <si>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</si>
  <si>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</si>
  <si>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</si>
  <si>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</si>
  <si>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</si>
  <si>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</si>
  <si>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</si>
  <si>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</si>
  <si>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</si>
  <si>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</si>
  <si>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</si>
  <si>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</si>
  <si>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</si>
  <si>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</si>
  <si>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</si>
  <si>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</si>
  <si>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</si>
  <si>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</si>
  <si>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</si>
  <si>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</si>
  <si>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</si>
  <si>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</si>
  <si>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</si>
  <si>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</si>
  <si>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</si>
  <si>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</si>
  <si>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</si>
  <si>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</si>
  <si>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</si>
  <si>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</si>
  <si>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</si>
  <si>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</si>
  <si>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</si>
  <si>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</si>
  <si>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</si>
  <si>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</si>
  <si>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</si>
  <si>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</si>
  <si>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</si>
  <si>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</si>
  <si>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</si>
  <si>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</si>
  <si>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</si>
  <si>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</si>
  <si>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</si>
  <si>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</si>
  <si>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</si>
  <si>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</si>
  <si>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</si>
  <si>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</si>
  <si>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</si>
  <si>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</si>
  <si>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</si>
  <si>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</si>
  <si>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</si>
  <si>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</si>
  <si>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</si>
  <si>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</si>
  <si>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</si>
  <si>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</si>
  <si>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</si>
  <si>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</si>
  <si>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</si>
  <si>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</si>
  <si>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</si>
  <si>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</si>
  <si>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</si>
  <si>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</si>
  <si>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</si>
  <si>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</si>
  <si>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</si>
  <si>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</si>
  <si>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</si>
  <si>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</si>
  <si>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</si>
  <si>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</si>
  <si>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</si>
  <si>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</si>
  <si>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</si>
  <si>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</si>
  <si>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</si>
  <si>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</si>
  <si>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</si>
  <si>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</si>
  <si>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</si>
  <si>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</si>
  <si>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</si>
  <si>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</si>
  <si>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</si>
  <si>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</si>
  <si>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</si>
  <si>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</si>
  <si>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</si>
  <si>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</si>
  <si>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</si>
  <si>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</si>
  <si>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</si>
  <si>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</si>
  <si>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</si>
  <si>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</si>
  <si>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</si>
  <si>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</si>
  <si>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</si>
  <si>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</si>
  <si>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</si>
  <si>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</si>
  <si>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</si>
  <si>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</si>
  <si>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</si>
  <si>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</si>
  <si>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</si>
  <si>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</si>
  <si>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</si>
  <si>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</si>
  <si>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</si>
  <si>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</si>
  <si>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</si>
  <si>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</si>
  <si>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</si>
  <si>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</si>
  <si>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</si>
  <si>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</si>
  <si>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</si>
  <si>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</si>
  <si>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</si>
  <si>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</si>
  <si>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</si>
  <si>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</si>
  <si>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</si>
  <si>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</si>
  <si>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</si>
  <si>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</si>
  <si>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</si>
  <si>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</si>
  <si>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</si>
  <si>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</si>
  <si>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</si>
  <si>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</si>
  <si>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</si>
  <si>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</si>
  <si>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</si>
  <si>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</si>
  <si>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</si>
  <si>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</si>
  <si>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</si>
  <si>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</si>
  <si>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</si>
  <si>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</si>
  <si>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</si>
  <si>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</si>
  <si>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</si>
  <si>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</si>
  <si>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</si>
  <si>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</si>
  <si>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</si>
  <si>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</si>
  <si>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</si>
  <si>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</si>
  <si>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</si>
  <si>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</si>
  <si>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</si>
  <si>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</si>
  <si>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</si>
  <si>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</si>
  <si>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</si>
  <si>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</si>
  <si>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</si>
  <si>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</si>
  <si>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</si>
  <si>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</si>
  <si>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</si>
  <si>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</si>
  <si>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</si>
  <si>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</si>
  <si>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</si>
  <si>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</si>
  <si>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</si>
  <si>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</si>
  <si>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</si>
  <si>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</si>
  <si>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</si>
  <si>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</si>
  <si>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</si>
  <si>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</si>
  <si>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</si>
  <si>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</si>
  <si>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</si>
  <si>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</si>
  <si>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</si>
  <si>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</si>
  <si>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</si>
  <si>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</si>
  <si>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</si>
  <si>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</si>
  <si>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</si>
  <si>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</si>
  <si>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</si>
  <si>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</si>
  <si>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</si>
  <si>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</si>
  <si>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</si>
  <si>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</si>
  <si>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</si>
  <si>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</si>
  <si>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</si>
  <si>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</si>
  <si>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</si>
  <si>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</si>
  <si>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</si>
  <si>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</si>
  <si>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</si>
  <si>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</si>
  <si>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</si>
  <si>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</si>
  <si>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</si>
  <si>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</si>
  <si>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</si>
  <si>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</si>
  <si>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</si>
  <si>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</si>
  <si>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</si>
  <si>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</si>
  <si>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</si>
  <si>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</si>
  <si>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</si>
  <si>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</si>
  <si>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</si>
  <si>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</si>
  <si>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</si>
  <si>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</si>
  <si>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</si>
  <si>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</si>
  <si>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</si>
  <si>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</si>
  <si>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</si>
  <si>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</si>
  <si>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</si>
  <si>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</si>
  <si>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</si>
  <si>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</si>
  <si>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</si>
  <si>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</si>
  <si>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</si>
  <si>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</si>
  <si>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</si>
  <si>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</si>
  <si>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</si>
  <si>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</si>
  <si>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</si>
  <si>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</si>
  <si>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</si>
  <si>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</si>
  <si>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</si>
  <si>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</si>
  <si>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</si>
  <si>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</si>
  <si>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</si>
  <si>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</si>
  <si>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</si>
  <si>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</si>
  <si>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</si>
  <si>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</si>
  <si>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</si>
  <si>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</si>
  <si>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</si>
  <si>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</si>
  <si>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</si>
  <si>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</si>
  <si>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</si>
  <si>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</si>
  <si>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</si>
  <si>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</si>
  <si>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</si>
  <si>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</si>
  <si>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</si>
  <si>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</si>
  <si>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</si>
  <si>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</si>
  <si>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</si>
  <si>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</si>
  <si>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</si>
  <si>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</si>
  <si>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</si>
  <si>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</si>
  <si>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</si>
  <si>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</si>
  <si>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</si>
  <si>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</si>
  <si>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</si>
  <si>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</si>
  <si>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</si>
  <si>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</si>
  <si>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</si>
  <si>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</si>
  <si>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</si>
  <si>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</si>
  <si>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</si>
  <si>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</si>
  <si>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</si>
  <si>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</si>
  <si>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</si>
  <si>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</si>
  <si>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</si>
  <si>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</si>
  <si>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</si>
  <si>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</si>
  <si>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</si>
  <si>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</si>
  <si>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</si>
  <si>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</si>
  <si>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</si>
  <si>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</si>
  <si>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</si>
  <si>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</si>
  <si>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</si>
  <si>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</si>
  <si>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</si>
  <si>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</si>
  <si>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</si>
  <si>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</si>
  <si>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</si>
  <si>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</si>
  <si>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</si>
  <si>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</si>
  <si>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</si>
  <si>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</si>
  <si>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</si>
  <si>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</si>
  <si>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</si>
  <si>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</si>
  <si>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</si>
  <si>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</si>
  <si>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</si>
  <si>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</si>
  <si>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</si>
  <si>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</si>
  <si>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</si>
  <si>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</si>
  <si>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</si>
  <si>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</si>
  <si>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</si>
  <si>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</si>
  <si>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</si>
  <si>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</si>
  <si>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</si>
  <si>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</si>
  <si>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</si>
  <si>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</si>
  <si>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</si>
  <si>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</si>
  <si>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</si>
  <si>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</si>
  <si>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</si>
  <si>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</si>
  <si>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</si>
  <si>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</si>
  <si>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</si>
  <si>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</si>
  <si>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</si>
  <si>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</si>
  <si>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</si>
  <si>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</si>
  <si>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</si>
  <si>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</si>
  <si>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</si>
  <si>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</si>
  <si>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</si>
  <si>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</si>
  <si>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</si>
  <si>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</si>
  <si>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</si>
  <si>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</si>
  <si>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</si>
  <si>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</si>
  <si>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</si>
  <si>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</si>
  <si>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</si>
  <si>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</si>
  <si>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</si>
  <si>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</si>
  <si>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</si>
  <si>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</si>
  <si>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</si>
  <si>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</si>
  <si>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</si>
  <si>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</si>
  <si>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</si>
  <si>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</si>
  <si>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</si>
  <si>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</si>
  <si>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</si>
  <si>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</si>
  <si>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</si>
  <si>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</si>
  <si>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</si>
  <si>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</si>
  <si>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</si>
  <si>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</si>
  <si>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</si>
  <si>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</si>
  <si>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</si>
  <si>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</si>
  <si>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</si>
  <si>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</si>
  <si>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</si>
  <si>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</si>
  <si>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</si>
  <si>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</si>
  <si>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</si>
  <si>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</si>
  <si>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</si>
  <si>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</si>
  <si>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</si>
  <si>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</si>
  <si>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</si>
  <si>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</si>
  <si>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</si>
  <si>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</si>
  <si>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</si>
  <si>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</si>
  <si>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</si>
  <si>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</si>
  <si>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</si>
  <si>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</si>
  <si>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</si>
  <si>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</si>
  <si>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</si>
  <si>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</si>
  <si>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</si>
  <si>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</si>
  <si>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</si>
  <si>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</si>
  <si>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</si>
  <si>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</si>
  <si>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</si>
  <si>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</si>
  <si>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</si>
  <si>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</si>
  <si>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</si>
  <si>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</si>
  <si>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</si>
  <si>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</si>
  <si>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</si>
  <si>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</si>
  <si>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</si>
  <si>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</si>
  <si>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</si>
  <si>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</si>
  <si>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</si>
  <si>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</si>
  <si>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</si>
  <si>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</si>
  <si>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</si>
  <si>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</si>
  <si>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</si>
  <si>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</si>
  <si>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</si>
  <si>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</si>
  <si>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</si>
  <si>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</si>
  <si>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</si>
  <si>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</si>
  <si>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</si>
  <si>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</si>
  <si>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</si>
  <si>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</si>
  <si>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</si>
  <si>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</si>
  <si>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</si>
  <si>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</si>
  <si>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</si>
  <si>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</si>
  <si>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</si>
  <si>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</si>
  <si>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</si>
  <si>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</si>
  <si>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</si>
  <si>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</si>
  <si>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</si>
  <si>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</si>
  <si>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</si>
  <si>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</si>
  <si>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</si>
  <si>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</si>
  <si>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</si>
  <si>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</si>
  <si>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</si>
  <si>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</si>
  <si>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</si>
  <si>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</si>
  <si>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</si>
  <si>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</si>
  <si>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</si>
  <si>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</si>
  <si>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</si>
  <si>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</si>
  <si>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</si>
  <si>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</si>
  <si>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</si>
  <si>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</si>
  <si>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</si>
  <si>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</si>
  <si>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</si>
  <si>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</si>
  <si>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</si>
  <si>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</si>
  <si>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</si>
  <si>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</si>
  <si>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</si>
  <si>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</si>
  <si>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</si>
  <si>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</si>
  <si>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</si>
  <si>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</si>
  <si>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</si>
  <si>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</si>
  <si>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</si>
  <si>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</si>
  <si>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</si>
  <si>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</si>
  <si>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</si>
  <si>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</si>
  <si>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</si>
  <si>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</si>
  <si>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</si>
  <si>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</si>
  <si>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</si>
  <si>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</si>
  <si>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</si>
  <si>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</si>
  <si>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</si>
  <si>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</si>
  <si>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</si>
  <si>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</si>
  <si>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</si>
  <si>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</si>
  <si>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</si>
  <si>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</si>
  <si>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</si>
  <si>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</si>
  <si>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</si>
  <si>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</si>
  <si>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</si>
  <si>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</si>
  <si>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</si>
  <si>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</si>
  <si>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</si>
  <si>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</si>
  <si>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</si>
  <si>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</si>
  <si>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</si>
  <si>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</si>
  <si>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</si>
  <si>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</si>
  <si>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</si>
  <si>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</si>
  <si>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</si>
  <si>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</si>
  <si>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</si>
  <si>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</si>
  <si>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</si>
  <si>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</si>
  <si>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</si>
  <si>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</si>
  <si>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</si>
  <si>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</si>
  <si>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</si>
  <si>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</si>
  <si>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</si>
  <si>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</si>
  <si>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</si>
  <si>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</si>
  <si>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</si>
  <si>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</si>
  <si>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</si>
  <si>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</si>
  <si>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</si>
  <si>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</si>
  <si>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</si>
  <si>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</si>
  <si>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</si>
  <si>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</si>
  <si>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</si>
  <si>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</si>
  <si>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</si>
  <si>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</si>
  <si>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</si>
  <si>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</si>
  <si>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</si>
  <si>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</si>
  <si>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</si>
  <si>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</si>
  <si>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</si>
  <si>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</si>
  <si>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</si>
  <si>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</si>
  <si>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</si>
  <si>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</si>
  <si>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</si>
  <si>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</si>
  <si>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</si>
  <si>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</si>
  <si>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</si>
  <si>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</si>
  <si>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</si>
  <si>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</si>
  <si>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</si>
  <si>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</si>
  <si>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</si>
  <si>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</si>
  <si>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</si>
  <si>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</si>
  <si>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</si>
  <si>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</si>
  <si>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</si>
  <si>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</si>
  <si>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</si>
  <si>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</si>
  <si>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</si>
  <si>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</si>
  <si>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</si>
  <si>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</si>
  <si>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</si>
  <si>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</si>
  <si>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</si>
  <si>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</si>
  <si>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</si>
  <si>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</si>
  <si>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</si>
  <si>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</si>
  <si>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</si>
  <si>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</si>
  <si>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</si>
  <si>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</si>
  <si>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</si>
  <si>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</si>
  <si>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</si>
  <si>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</si>
  <si>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</si>
  <si>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</si>
  <si>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</si>
  <si>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</si>
  <si>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</si>
  <si>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</si>
  <si>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</si>
  <si>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</si>
  <si>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</si>
  <si>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</si>
  <si>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</si>
  <si>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</si>
  <si>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</si>
  <si>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</si>
  <si>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</si>
  <si>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</si>
  <si>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</si>
  <si>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</si>
  <si>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</si>
  <si>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</si>
  <si>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</si>
  <si>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</si>
  <si>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</si>
  <si>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</si>
  <si>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</si>
  <si>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</si>
  <si>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</si>
  <si>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</si>
  <si>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</si>
  <si>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</si>
  <si>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</si>
  <si>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</si>
  <si>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</si>
  <si>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</si>
  <si>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</si>
  <si>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</si>
  <si>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</si>
  <si>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</si>
  <si>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</si>
  <si>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</si>
  <si>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</si>
  <si>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</si>
  <si>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</si>
  <si>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</si>
  <si>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</si>
  <si>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</si>
  <si>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</si>
  <si>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</si>
  <si>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</si>
  <si>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</si>
  <si>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</si>
  <si>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</si>
  <si>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</si>
  <si>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</si>
  <si>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</si>
  <si>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</si>
  <si>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</si>
  <si>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</si>
  <si>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</si>
  <si>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</si>
  <si>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</si>
  <si>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</si>
  <si>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</si>
  <si>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</si>
  <si>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</si>
  <si>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</si>
  <si>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</si>
  <si>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</si>
  <si>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</si>
  <si>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</si>
  <si>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</si>
  <si>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</si>
  <si>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</si>
  <si>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</si>
  <si>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</si>
  <si>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</si>
  <si>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</si>
  <si>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</si>
  <si>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</si>
  <si>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</si>
  <si>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</si>
  <si>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</si>
  <si>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</si>
  <si>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</si>
  <si>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</si>
  <si>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</si>
  <si>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</si>
  <si>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</si>
  <si>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</si>
  <si>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</si>
  <si>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</si>
  <si>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</si>
  <si>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</si>
  <si>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</si>
  <si>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</si>
  <si>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</si>
  <si>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</si>
  <si>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</si>
  <si>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</si>
  <si>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</si>
  <si>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</si>
  <si>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</si>
  <si>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</si>
  <si>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</si>
  <si>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</si>
  <si>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</si>
  <si>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</si>
  <si>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</si>
  <si>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</si>
  <si>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</si>
  <si>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</si>
  <si>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</si>
  <si>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</si>
  <si>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</si>
  <si>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</si>
  <si>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</si>
  <si>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</si>
  <si>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</si>
  <si>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</si>
  <si>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</si>
  <si>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</si>
  <si>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</si>
  <si>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</si>
  <si>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</si>
  <si>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</si>
  <si>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</si>
  <si>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</si>
  <si>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</si>
  <si>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</si>
  <si>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</si>
  <si>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</si>
  <si>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</si>
  <si>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</si>
  <si>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</si>
  <si>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</si>
  <si>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</si>
  <si>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</si>
  <si>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</si>
  <si>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</si>
  <si>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</si>
  <si>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</si>
  <si>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</si>
  <si>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</si>
  <si>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</si>
  <si>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</si>
  <si>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</si>
  <si>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</si>
  <si>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</si>
  <si>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</si>
  <si>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</si>
  <si>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</si>
  <si>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</si>
  <si>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</si>
  <si>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</si>
  <si>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</si>
  <si>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</si>
  <si>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</si>
  <si>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</si>
  <si>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</si>
  <si>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</si>
  <si>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</si>
  <si>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</si>
  <si>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</si>
  <si>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</si>
  <si>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</si>
  <si>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</si>
  <si>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</si>
  <si>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</si>
  <si>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</si>
  <si>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</si>
  <si>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</si>
  <si>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</si>
  <si>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</si>
  <si>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</si>
  <si>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</si>
  <si>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</si>
  <si>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</si>
  <si>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</si>
  <si>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</si>
  <si>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</si>
  <si>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</si>
  <si>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</si>
  <si>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</si>
  <si>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</si>
  <si>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</si>
  <si>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</si>
  <si>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</si>
  <si>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</si>
  <si>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</si>
  <si>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</si>
  <si>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</si>
  <si>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</si>
  <si>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</si>
  <si>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</si>
  <si>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</si>
  <si>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</si>
  <si>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</si>
  <si>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</si>
  <si>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</si>
  <si>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</si>
  <si>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</si>
  <si>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</si>
  <si>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</si>
  <si>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</si>
  <si>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</si>
  <si>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</si>
  <si>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</si>
  <si>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</si>
  <si>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</si>
  <si>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</si>
  <si>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</si>
  <si>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</si>
  <si>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</si>
  <si>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</si>
  <si>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</si>
  <si>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</si>
  <si>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</si>
  <si>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</si>
  <si>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</si>
  <si>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</si>
  <si>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</si>
  <si>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</si>
  <si>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</si>
  <si>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</si>
  <si>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</si>
  <si>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</si>
  <si>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</si>
  <si>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</si>
  <si>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</si>
  <si>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</si>
  <si>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</si>
  <si>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</si>
  <si>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</si>
  <si>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</si>
  <si>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</si>
  <si>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</si>
  <si>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</si>
  <si>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</si>
  <si>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</si>
  <si>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</si>
  <si>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</si>
  <si>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</si>
  <si>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</si>
  <si>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</si>
  <si>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</si>
  <si>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</si>
  <si>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</si>
  <si>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</si>
  <si>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</si>
  <si>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</si>
  <si>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</si>
  <si>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</si>
  <si>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</si>
  <si>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</si>
  <si>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</si>
  <si>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</si>
  <si>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</si>
  <si>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</si>
  <si>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</si>
  <si>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</si>
  <si>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</si>
  <si>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</si>
  <si>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</si>
  <si>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</si>
  <si>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</si>
  <si>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</si>
  <si>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</si>
  <si>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</si>
  <si>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</si>
  <si>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</si>
  <si>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</si>
  <si>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</si>
  <si>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</si>
  <si>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</si>
  <si>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</si>
  <si>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</si>
  <si>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</si>
  <si>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</si>
  <si>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</si>
  <si>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</si>
  <si>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</si>
  <si>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</si>
  <si>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</si>
  <si>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</si>
  <si>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</si>
  <si>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</si>
  <si>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</si>
  <si>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</si>
  <si>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</si>
  <si>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</si>
  <si>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</si>
  <si>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</si>
  <si>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</si>
  <si>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</si>
  <si>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</si>
  <si>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</si>
  <si>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</si>
  <si>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</si>
  <si>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</si>
  <si>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</si>
  <si>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</si>
  <si>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</si>
  <si>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</si>
  <si>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</si>
  <si>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</si>
  <si>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</si>
  <si>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</si>
  <si>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</si>
  <si>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</si>
  <si>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</si>
  <si>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</si>
  <si>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</si>
  <si>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</si>
  <si>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</si>
  <si>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</si>
  <si>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</si>
  <si>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</si>
  <si>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</si>
  <si>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</si>
  <si>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</si>
  <si>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</si>
  <si>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</si>
  <si>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</si>
  <si>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</si>
  <si>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</si>
  <si>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</si>
  <si>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</si>
  <si>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</si>
  <si>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</si>
  <si>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</si>
  <si>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</si>
  <si>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</si>
  <si>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</si>
  <si>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</si>
  <si>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</si>
  <si>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</si>
  <si>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</si>
  <si>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</si>
  <si>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</si>
  <si>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</si>
  <si>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</si>
  <si>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</si>
  <si>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</si>
  <si>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</si>
  <si>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</si>
  <si>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</si>
  <si>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</si>
  <si>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</si>
  <si>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</si>
  <si>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</si>
  <si>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</si>
  <si>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</si>
  <si>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</si>
  <si>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</si>
  <si>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</si>
  <si>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</si>
  <si>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</si>
  <si>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</si>
  <si>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</si>
  <si>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</si>
  <si>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</si>
  <si>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</si>
  <si>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</si>
  <si>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</si>
  <si>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</si>
  <si>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</si>
  <si>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</si>
  <si>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</si>
  <si>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</si>
  <si>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</si>
  <si>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</si>
  <si>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</si>
  <si>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</si>
  <si>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</si>
  <si>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</si>
  <si>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</si>
  <si>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</si>
  <si>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</si>
  <si>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</si>
  <si>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</si>
  <si>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</si>
  <si>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</si>
  <si>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</si>
  <si>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</si>
  <si>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</si>
  <si>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</si>
  <si>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</si>
  <si>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</si>
  <si>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</si>
  <si>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</si>
  <si>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</si>
  <si>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</si>
  <si>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</si>
  <si>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</si>
  <si>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</si>
  <si>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</si>
  <si>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</si>
  <si>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</si>
  <si>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</si>
  <si>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</si>
  <si>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</si>
  <si>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</si>
  <si>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</si>
  <si>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</si>
  <si>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</si>
  <si>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</si>
  <si>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</si>
  <si>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</si>
  <si>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</si>
  <si>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</si>
  <si>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</si>
  <si>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</si>
  <si>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</si>
  <si>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</si>
  <si>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</si>
  <si>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</si>
  <si>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</si>
  <si>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</si>
  <si>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</si>
  <si>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</si>
  <si>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</si>
  <si>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</si>
  <si>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</si>
  <si>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</si>
  <si>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</si>
  <si>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</si>
  <si>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</si>
  <si>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</si>
  <si>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</si>
  <si>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</si>
  <si>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</si>
  <si>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</si>
  <si>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</si>
  <si>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</si>
  <si>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</si>
  <si>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</si>
  <si>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</si>
  <si>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</si>
  <si>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</si>
  <si>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</si>
  <si>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</si>
  <si>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</si>
  <si>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</si>
  <si>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</si>
  <si>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</si>
  <si>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</si>
  <si>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</si>
  <si>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</si>
  <si>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</si>
  <si>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</si>
  <si>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</si>
  <si>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</si>
  <si>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</si>
  <si>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</si>
  <si>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</si>
  <si>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</si>
  <si>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</si>
  <si>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</si>
  <si>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</si>
  <si>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</si>
  <si>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</si>
  <si>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</si>
  <si>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</si>
  <si>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</si>
  <si>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</si>
  <si>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</si>
  <si>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</si>
  <si>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</si>
  <si>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</si>
  <si>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</si>
  <si>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</si>
  <si>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</si>
  <si>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</si>
  <si>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</si>
  <si>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</si>
  <si>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</si>
  <si>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</si>
  <si>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</si>
  <si>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</si>
  <si>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</si>
  <si>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</si>
  <si>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</si>
  <si>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</si>
  <si>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</si>
  <si>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</si>
  <si>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</si>
  <si>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</si>
  <si>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</si>
  <si>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</si>
  <si>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</si>
  <si>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</si>
  <si>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</si>
  <si>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</si>
  <si>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</si>
  <si>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</si>
  <si>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</si>
  <si>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</si>
  <si>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</si>
  <si>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</si>
  <si>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</si>
  <si>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</si>
  <si>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</si>
  <si>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</si>
  <si>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</si>
  <si>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</si>
  <si>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</si>
  <si>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</si>
  <si>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</si>
  <si>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</si>
  <si>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</si>
  <si>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</si>
  <si>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</si>
  <si>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</si>
  <si>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</si>
  <si>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</si>
  <si>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</si>
  <si>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</si>
  <si>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</si>
  <si>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</si>
  <si>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</si>
  <si>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</si>
  <si>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</si>
  <si>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</si>
  <si>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</si>
  <si>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</si>
  <si>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</si>
  <si>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</si>
  <si>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</si>
  <si>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</si>
  <si>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</si>
  <si>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</si>
  <si>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</si>
  <si>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</si>
  <si>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</si>
  <si>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</si>
  <si>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</si>
  <si>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</si>
  <si>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</si>
  <si>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</si>
  <si>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</si>
  <si>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</si>
  <si>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</si>
  <si>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</si>
  <si>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</si>
  <si>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</si>
  <si>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</si>
  <si>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</si>
  <si>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</si>
  <si>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</si>
  <si>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</si>
  <si>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</si>
  <si>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</si>
  <si>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</si>
  <si>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</si>
  <si>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</si>
  <si>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</si>
  <si>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</si>
  <si>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</si>
  <si>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</si>
  <si>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</si>
  <si>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</si>
  <si>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</si>
  <si>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</si>
  <si>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</si>
  <si>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</si>
  <si>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</si>
  <si>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</si>
  <si>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</si>
  <si>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</si>
  <si>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</si>
  <si>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</si>
  <si>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</si>
  <si>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</si>
  <si>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</si>
  <si>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</si>
  <si>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</si>
  <si>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</si>
  <si>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</si>
  <si>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</si>
  <si>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</si>
  <si>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</si>
  <si>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</si>
  <si>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</si>
  <si>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</si>
  <si>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</si>
  <si>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</si>
  <si>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</si>
  <si>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</si>
  <si>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</si>
  <si>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</si>
  <si>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</si>
  <si>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</si>
  <si>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</si>
  <si>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</si>
  <si>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</si>
  <si>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</si>
  <si>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</si>
  <si>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</si>
  <si>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</si>
  <si>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</si>
  <si>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</si>
  <si>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</si>
  <si>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</si>
  <si>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</si>
  <si>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</si>
  <si>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</si>
  <si>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</si>
  <si>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</si>
  <si>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</si>
  <si>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</si>
  <si>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</si>
  <si>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</si>
  <si>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</si>
  <si>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</si>
  <si>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</si>
  <si>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</si>
  <si>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</si>
  <si>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</si>
  <si>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</si>
  <si>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</si>
  <si>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</si>
  <si>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</si>
  <si>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</si>
  <si>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</si>
  <si>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</si>
  <si>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</si>
  <si>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</si>
  <si>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</si>
  <si>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</si>
  <si>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</si>
  <si>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</si>
  <si>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</si>
  <si>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</si>
  <si>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</si>
  <si>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</si>
  <si>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</si>
  <si>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</si>
  <si>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</si>
  <si>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</si>
  <si>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</si>
  <si>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</si>
  <si>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</si>
  <si>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</si>
  <si>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</si>
  <si>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</si>
  <si>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</si>
  <si>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</si>
  <si>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</si>
  <si>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</si>
  <si>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</si>
  <si>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</si>
  <si>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</si>
  <si>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</si>
  <si>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</si>
  <si>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</si>
  <si>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</si>
  <si>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</si>
  <si>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</si>
  <si>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</si>
  <si>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</si>
  <si>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</si>
  <si>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</si>
  <si>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</si>
  <si>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</si>
  <si>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</si>
  <si>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</si>
  <si>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</si>
  <si>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</si>
  <si>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</si>
  <si>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</si>
  <si>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</si>
  <si>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</si>
  <si>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</si>
  <si>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</si>
  <si>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</si>
  <si>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</si>
  <si>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</si>
  <si>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</si>
  <si>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</si>
  <si>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</si>
  <si>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</si>
  <si>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</si>
  <si>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</si>
  <si>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</si>
  <si>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</si>
  <si>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</si>
  <si>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</si>
  <si>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</si>
  <si>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</si>
  <si>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</si>
  <si>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</si>
  <si>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</si>
  <si>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</si>
  <si>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</si>
  <si>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</si>
  <si>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</si>
  <si>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</si>
  <si>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</si>
  <si>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</si>
  <si>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</si>
  <si>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</si>
  <si>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</si>
  <si>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</si>
  <si>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</si>
  <si>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</si>
  <si>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</si>
  <si>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</si>
  <si>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</si>
  <si>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</si>
  <si>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</si>
  <si>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</si>
  <si>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</si>
  <si>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</si>
  <si>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</si>
  <si>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</si>
  <si>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</si>
  <si>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</si>
  <si>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</si>
  <si>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</si>
  <si>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</si>
  <si>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</si>
  <si>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</si>
  <si>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</si>
  <si>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</si>
  <si>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</si>
  <si>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</si>
  <si>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</si>
  <si>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</si>
  <si>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</si>
  <si>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</si>
  <si>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</si>
  <si>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</si>
  <si>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</si>
  <si>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</si>
  <si>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</si>
  <si>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</si>
  <si>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</si>
  <si>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</si>
  <si>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</si>
  <si>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</si>
  <si>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</si>
  <si>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</si>
  <si>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</si>
  <si>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</si>
  <si>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</si>
  <si>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</si>
  <si>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</si>
  <si>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</si>
  <si>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</si>
  <si>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</si>
  <si>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</si>
  <si>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</si>
  <si>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</si>
  <si>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</si>
  <si>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</si>
  <si>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</si>
  <si>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</si>
  <si>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</si>
  <si>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</si>
  <si>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</si>
  <si>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</si>
  <si>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</si>
  <si>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</si>
  <si>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</si>
  <si>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</si>
  <si>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</si>
  <si>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</si>
  <si>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</si>
  <si>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</si>
  <si>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</si>
  <si>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</si>
  <si>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</si>
  <si>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</si>
  <si>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</si>
  <si>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</si>
  <si>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</si>
  <si>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</si>
  <si>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</si>
  <si>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</si>
  <si>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</si>
  <si>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</si>
  <si>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</si>
  <si>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</si>
  <si>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</si>
  <si>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</si>
  <si>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</si>
  <si>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</si>
  <si>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</si>
  <si>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</si>
  <si>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</si>
  <si>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</si>
  <si>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</si>
  <si>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</si>
  <si>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</si>
  <si>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</si>
  <si>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</si>
  <si>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</si>
  <si>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</si>
  <si>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</si>
  <si>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</si>
  <si>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</si>
  <si>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</si>
  <si>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</si>
  <si>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</si>
  <si>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</si>
  <si>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</si>
  <si>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</si>
  <si>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</si>
  <si>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</si>
  <si>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</si>
  <si>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</si>
  <si>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</si>
  <si>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</si>
  <si>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</si>
  <si>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</si>
  <si>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</si>
  <si>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</si>
  <si>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</si>
  <si>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</si>
  <si>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</si>
  <si>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</si>
  <si>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</si>
  <si>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</si>
  <si>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</si>
  <si>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</si>
  <si>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</si>
  <si>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</si>
  <si>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</si>
  <si>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</si>
  <si>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</si>
  <si>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</si>
  <si>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</si>
  <si>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</si>
  <si>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</si>
  <si>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</si>
  <si>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</si>
  <si>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</si>
  <si>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</si>
  <si>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</si>
  <si>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</si>
  <si>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</si>
  <si>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</si>
  <si>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</si>
  <si>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</si>
  <si>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</si>
  <si>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</si>
  <si>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</si>
  <si>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</si>
  <si>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</si>
  <si>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</si>
  <si>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</si>
  <si>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</si>
  <si>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</si>
  <si>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</si>
  <si>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</si>
  <si>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</si>
  <si>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</si>
  <si>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</si>
  <si>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</si>
  <si>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</si>
  <si>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</si>
  <si>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</si>
  <si>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</si>
  <si>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</si>
  <si>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</si>
  <si>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</si>
  <si>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</si>
  <si>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</si>
  <si>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</si>
  <si>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</si>
  <si>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</si>
  <si>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</si>
  <si>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</si>
  <si>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</si>
  <si>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</si>
  <si>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</si>
  <si>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</si>
  <si>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</si>
  <si>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</si>
  <si>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</si>
  <si>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</si>
  <si>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</si>
  <si>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</si>
  <si>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</si>
  <si>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</si>
  <si>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</si>
  <si>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</si>
  <si>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</si>
  <si>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</si>
  <si>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</si>
  <si>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</si>
  <si>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</si>
  <si>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</si>
  <si>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</si>
  <si>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</si>
  <si>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</si>
  <si>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</si>
  <si>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</si>
  <si>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</si>
  <si>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</si>
  <si>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</si>
  <si>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</si>
  <si>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</si>
  <si>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</si>
  <si>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</si>
  <si>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</si>
  <si>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</si>
  <si>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</si>
  <si>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</si>
  <si>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</si>
  <si>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</si>
  <si>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</si>
  <si>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</si>
  <si>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</si>
  <si>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</si>
  <si>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</si>
  <si>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</si>
  <si>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</si>
  <si>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</si>
  <si>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</si>
  <si>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</si>
  <si>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</si>
  <si>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</si>
  <si>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</si>
  <si>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</si>
  <si>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</si>
  <si>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</si>
  <si>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</si>
  <si>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</si>
  <si>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</si>
  <si>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</si>
  <si>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</si>
  <si>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</si>
  <si>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</si>
  <si>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</si>
  <si>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</si>
  <si>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</si>
  <si>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</si>
  <si>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</si>
  <si>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</si>
  <si>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</si>
  <si>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</si>
  <si>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</si>
  <si>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</si>
  <si>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</si>
  <si>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</si>
  <si>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</si>
  <si>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</si>
  <si>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</si>
  <si>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</si>
  <si>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</si>
  <si>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</si>
  <si>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</si>
  <si>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</si>
  <si>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</si>
  <si>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</si>
  <si>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</si>
  <si>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</si>
  <si>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</si>
  <si>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</si>
  <si>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</si>
  <si>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</si>
  <si>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</si>
  <si>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</si>
  <si>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</si>
  <si>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</si>
  <si>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</si>
  <si>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</si>
  <si>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</si>
  <si>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</si>
  <si>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</si>
  <si>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</si>
  <si>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</si>
  <si>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</si>
  <si>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</si>
  <si>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</si>
  <si>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</si>
  <si>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</si>
  <si>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</si>
  <si>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</si>
  <si>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</si>
  <si>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</si>
  <si>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</si>
  <si>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</si>
  <si>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</si>
  <si>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</si>
  <si>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</si>
  <si>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</si>
  <si>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</si>
  <si>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</si>
  <si>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</si>
  <si>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</si>
  <si>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</si>
  <si>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</si>
  <si>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</si>
  <si>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</si>
  <si>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</si>
  <si>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</si>
  <si>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</si>
  <si>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</si>
  <si>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</si>
  <si>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</si>
  <si>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</si>
  <si>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</si>
  <si>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</si>
  <si>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</si>
  <si>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</si>
  <si>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</si>
  <si>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</si>
  <si>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</si>
  <si>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</si>
  <si>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</si>
  <si>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</si>
  <si>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</si>
  <si>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</si>
  <si>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</si>
  <si>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</si>
  <si>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</si>
  <si>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</si>
  <si>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</si>
  <si>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</si>
  <si>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</si>
  <si>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</si>
  <si>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</si>
  <si>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</si>
  <si>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</si>
  <si>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</si>
  <si>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</si>
  <si>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</si>
  <si>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</si>
  <si>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</si>
  <si>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</si>
  <si>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</si>
  <si>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</si>
  <si>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</si>
  <si>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</si>
  <si>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</si>
  <si>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</si>
  <si>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</si>
  <si>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</si>
  <si>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</si>
  <si>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</si>
  <si>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</si>
  <si>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</si>
  <si>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</si>
  <si>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</si>
  <si>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</si>
  <si>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</si>
  <si>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</si>
  <si>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</si>
  <si>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</si>
  <si>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</si>
  <si>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</si>
  <si>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</si>
  <si>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</si>
  <si>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</si>
  <si>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</si>
  <si>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</si>
  <si>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</si>
  <si>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</si>
  <si>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</si>
  <si>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</si>
  <si>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</si>
  <si>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</si>
  <si>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</si>
  <si>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</si>
  <si>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</si>
  <si>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</si>
  <si>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</si>
  <si>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</si>
  <si>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</si>
  <si>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</si>
  <si>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</si>
  <si>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</si>
  <si>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</si>
  <si>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</si>
  <si>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</si>
  <si>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</si>
  <si>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</si>
  <si>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</si>
  <si>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</si>
  <si>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</si>
  <si>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</si>
  <si>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</si>
  <si>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</si>
  <si>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</si>
  <si>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</si>
  <si>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</si>
  <si>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</si>
  <si>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</si>
  <si>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</si>
  <si>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</si>
  <si>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</si>
  <si>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</si>
  <si>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</si>
  <si>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</si>
  <si>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</si>
  <si>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</si>
  <si>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</si>
  <si>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</si>
  <si>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</si>
  <si>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</si>
  <si>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</si>
  <si>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</si>
  <si>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</si>
  <si>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</si>
  <si>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</si>
  <si>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</si>
  <si>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</si>
  <si>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</si>
  <si>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</si>
  <si>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</si>
  <si>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</si>
  <si>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</si>
  <si>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</si>
  <si>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</si>
  <si>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</si>
  <si>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</si>
  <si>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</si>
  <si>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</si>
  <si>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</si>
  <si>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</si>
  <si>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</si>
  <si>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</si>
  <si>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</si>
  <si>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</si>
  <si>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</si>
  <si>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</si>
  <si>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</si>
  <si>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</si>
  <si>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</si>
  <si>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</si>
  <si>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</si>
  <si>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</si>
  <si>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</si>
  <si>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</si>
  <si>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</si>
  <si>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</si>
  <si>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</si>
  <si>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</si>
  <si>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</si>
  <si>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</si>
  <si>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</si>
  <si>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</si>
  <si>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</si>
  <si>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</si>
  <si>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</si>
  <si>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</si>
  <si>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</si>
  <si>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</si>
  <si>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</si>
  <si>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</si>
  <si>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</si>
  <si>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</si>
  <si>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</si>
  <si>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</si>
  <si>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</si>
  <si>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</si>
  <si>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</si>
  <si>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</si>
  <si>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</si>
  <si>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</si>
  <si>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</si>
  <si>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</si>
  <si>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</si>
  <si>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</si>
  <si>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</si>
  <si>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</si>
  <si>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</si>
  <si>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</si>
  <si>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</si>
  <si>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</si>
  <si>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</si>
  <si>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</si>
  <si>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</si>
  <si>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</si>
  <si>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</si>
  <si>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</si>
  <si>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</si>
  <si>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</si>
  <si>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</si>
  <si>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</si>
  <si>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</si>
  <si>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</si>
  <si>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</si>
  <si>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</si>
  <si>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</si>
  <si>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</si>
  <si>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</si>
  <si>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</si>
  <si>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</si>
  <si>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</si>
  <si>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</si>
  <si>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</si>
  <si>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</si>
  <si>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</si>
  <si>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</si>
  <si>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</si>
  <si>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</si>
  <si>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</si>
  <si>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</si>
  <si>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</si>
  <si>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</si>
  <si>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</si>
  <si>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</si>
  <si>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</si>
  <si>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</si>
  <si>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</si>
  <si>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</si>
  <si>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</si>
  <si>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</si>
  <si>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</si>
  <si>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</si>
  <si>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</si>
  <si>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</si>
  <si>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</si>
  <si>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</si>
  <si>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</si>
  <si>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</si>
  <si>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</si>
  <si>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</si>
  <si>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</si>
  <si>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</si>
  <si>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</si>
  <si>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</si>
  <si>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</si>
  <si>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</si>
  <si>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</si>
  <si>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</si>
  <si>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</si>
  <si>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</si>
  <si>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</si>
  <si>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</si>
  <si>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</si>
  <si>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</si>
  <si>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</si>
  <si>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</si>
  <si>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</si>
  <si>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</si>
  <si>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</si>
  <si>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</si>
  <si>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</si>
  <si>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</si>
  <si>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</si>
  <si>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</si>
  <si>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</si>
  <si>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</si>
  <si>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</si>
  <si>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</si>
  <si>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</si>
  <si>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</si>
  <si>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</si>
  <si>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</si>
  <si>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</si>
  <si>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</si>
  <si>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</si>
  <si>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</si>
  <si>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</si>
  <si>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</si>
  <si>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</si>
  <si>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</si>
  <si>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</si>
  <si>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</si>
  <si>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</si>
  <si>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</si>
  <si>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</si>
  <si>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</si>
  <si>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</si>
  <si>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</si>
  <si>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</si>
  <si>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</si>
  <si>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</si>
  <si>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</si>
  <si>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</si>
  <si>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</si>
  <si>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</si>
  <si>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</si>
  <si>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</si>
  <si>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</si>
  <si>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</si>
  <si>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</si>
  <si>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</si>
  <si>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</si>
  <si>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</si>
  <si>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</si>
  <si>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</si>
  <si>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</si>
  <si>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</si>
  <si>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</si>
  <si>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</si>
  <si>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</si>
  <si>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</si>
  <si>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</si>
  <si>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</si>
  <si>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</si>
  <si>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</si>
  <si>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</si>
  <si>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</si>
  <si>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</si>
  <si>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</si>
  <si>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</si>
  <si>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</si>
  <si>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</si>
  <si>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</si>
  <si>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</si>
  <si>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</si>
  <si>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</si>
  <si>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</si>
  <si>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</si>
  <si>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</si>
  <si>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</si>
  <si>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</si>
  <si>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</si>
  <si>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</si>
  <si>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</si>
  <si>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</si>
  <si>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</si>
  <si>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</si>
  <si>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</si>
  <si>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</si>
  <si>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</si>
  <si>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</si>
  <si>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</si>
  <si>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</si>
  <si>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</si>
  <si>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</si>
  <si>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</si>
  <si>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</si>
  <si>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</si>
  <si>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</si>
  <si>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</si>
  <si>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</si>
  <si>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</si>
  <si>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</si>
  <si>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</si>
  <si>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</si>
  <si>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</si>
  <si>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</si>
  <si>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</si>
  <si>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</si>
  <si>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</si>
  <si>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</si>
  <si>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</si>
  <si>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</si>
  <si>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</si>
  <si>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</si>
  <si>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</si>
  <si>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</si>
  <si>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</si>
  <si>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</si>
  <si>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</si>
  <si>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</si>
  <si>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</si>
  <si>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</si>
  <si>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</si>
  <si>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</si>
  <si>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</si>
  <si>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</si>
  <si>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</si>
  <si>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</si>
  <si>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</si>
  <si>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</si>
  <si>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</si>
  <si>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</si>
  <si>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</si>
  <si>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</si>
  <si>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</si>
  <si>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</si>
  <si>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</si>
  <si>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</si>
  <si>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</si>
  <si>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</si>
  <si>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</si>
  <si>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</si>
  <si>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</si>
  <si>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</si>
  <si>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</si>
  <si>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</si>
  <si>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</si>
  <si>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</si>
  <si>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</si>
  <si>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</si>
  <si>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</si>
  <si>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</si>
  <si>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</si>
  <si>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</si>
  <si>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</si>
  <si>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</si>
  <si>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</si>
  <si>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</si>
  <si>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</si>
  <si>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</si>
  <si>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</si>
  <si>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</si>
  <si>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</si>
  <si>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</si>
  <si>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</si>
  <si>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</si>
  <si>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</si>
  <si>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</si>
  <si>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</si>
  <si>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</si>
  <si>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</si>
  <si>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</si>
  <si>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</si>
  <si>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</si>
  <si>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</si>
  <si>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</si>
  <si>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</si>
  <si>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</si>
  <si>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</si>
  <si>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</si>
  <si>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</si>
  <si>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</si>
  <si>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</si>
  <si>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</si>
  <si>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</si>
  <si>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</si>
  <si>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</si>
  <si>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</si>
  <si>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</si>
  <si>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</si>
  <si>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</si>
  <si>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</si>
  <si>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</si>
  <si>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</si>
  <si>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</si>
  <si>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</si>
  <si>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</si>
  <si>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</si>
  <si>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</si>
  <si>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</si>
  <si>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</si>
  <si>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</si>
  <si>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</si>
  <si>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</si>
  <si>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</si>
  <si>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</si>
  <si>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</si>
  <si>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</si>
  <si>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</si>
  <si>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</si>
  <si>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</si>
  <si>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</si>
  <si>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</si>
  <si>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</si>
  <si>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</si>
  <si>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</si>
  <si>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</si>
  <si>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</si>
  <si>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</si>
  <si>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</si>
  <si>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</si>
  <si>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</si>
  <si>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</si>
  <si>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</si>
  <si>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</si>
  <si>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</si>
  <si>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</si>
  <si>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</si>
  <si>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</si>
  <si>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</si>
  <si>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</si>
  <si>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</si>
  <si>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</si>
  <si>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</si>
  <si>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</si>
  <si>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</si>
  <si>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</si>
  <si>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</si>
  <si>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</si>
  <si>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</si>
  <si>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</si>
  <si>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</si>
  <si>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</si>
  <si>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</si>
  <si>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</si>
  <si>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</si>
  <si>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</si>
  <si>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</si>
  <si>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</si>
  <si>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</si>
  <si>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</si>
  <si>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</si>
  <si>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</si>
  <si>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</si>
  <si>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</si>
  <si>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</si>
  <si>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</si>
  <si>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</si>
  <si>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</si>
  <si>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</si>
  <si>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</si>
  <si>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</si>
  <si>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</si>
  <si>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</si>
  <si>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</si>
  <si>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</si>
  <si>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</si>
  <si>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</si>
  <si>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</si>
  <si>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</si>
  <si>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</si>
  <si>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</si>
  <si>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</si>
  <si>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</si>
  <si>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</si>
  <si>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</si>
  <si>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</si>
  <si>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</si>
  <si>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</si>
  <si>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</si>
  <si>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</si>
  <si>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</si>
  <si>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</si>
  <si>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</si>
  <si>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</si>
  <si>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</si>
  <si>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</si>
  <si>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</si>
  <si>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</si>
  <si>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</si>
  <si>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</si>
  <si>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</si>
  <si>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</si>
  <si>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</si>
  <si>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</si>
  <si>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</si>
  <si>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</si>
  <si>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</si>
  <si>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</si>
  <si>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</si>
  <si>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</si>
  <si>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</si>
  <si>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</si>
  <si>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</si>
  <si>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</si>
  <si>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</si>
  <si>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</si>
  <si>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</si>
  <si>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</si>
  <si>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</si>
  <si>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</si>
  <si>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</si>
  <si>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</si>
  <si>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</si>
  <si>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</si>
  <si>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</si>
  <si>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</si>
  <si>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</si>
  <si>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</si>
  <si>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</si>
  <si>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</si>
  <si>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</si>
  <si>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</si>
  <si>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</si>
  <si>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</si>
  <si>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</si>
  <si>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</si>
  <si>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</si>
  <si>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</si>
  <si>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</si>
  <si>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</si>
  <si>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</si>
  <si>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</si>
  <si>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</si>
  <si>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</si>
  <si>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</si>
  <si>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</si>
  <si>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</si>
  <si>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</si>
  <si>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</si>
  <si>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</si>
  <si>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</si>
  <si>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</si>
  <si>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</si>
  <si>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</si>
  <si>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</si>
  <si>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</si>
  <si>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</si>
  <si>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</si>
  <si>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</si>
  <si>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</si>
  <si>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</si>
  <si>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</si>
  <si>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</si>
  <si>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</si>
  <si>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</si>
  <si>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</si>
  <si>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</si>
  <si>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</si>
  <si>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</si>
  <si>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</si>
  <si>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</si>
  <si>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</si>
  <si>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</si>
  <si>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</si>
  <si>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</si>
  <si>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</si>
  <si>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</si>
  <si>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</si>
  <si>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</si>
  <si>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</si>
  <si>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</si>
  <si>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</si>
  <si>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</si>
  <si>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</si>
  <si>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</si>
  <si>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</si>
  <si>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</si>
  <si>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</si>
  <si>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</si>
  <si>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</si>
  <si>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</si>
  <si>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</si>
  <si>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</si>
  <si>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</si>
  <si>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</si>
  <si>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</si>
  <si>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</si>
  <si>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</si>
  <si>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</si>
  <si>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</si>
  <si>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</si>
  <si>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</si>
  <si>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</si>
  <si>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</si>
  <si>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</si>
  <si>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</si>
  <si>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</si>
  <si>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</si>
  <si>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</si>
  <si>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</si>
  <si>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</si>
  <si>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</si>
  <si>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</si>
  <si>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</si>
  <si>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</si>
  <si>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</si>
  <si>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</si>
  <si>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</si>
  <si>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</si>
  <si>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</si>
  <si>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</si>
  <si>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</si>
  <si>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</si>
  <si>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</si>
  <si>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</si>
  <si>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</si>
  <si>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</si>
  <si>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</si>
  <si>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</si>
  <si>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</si>
  <si>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</si>
  <si>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</si>
  <si>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</si>
  <si>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</si>
  <si>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</si>
  <si>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</si>
  <si>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</si>
  <si>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</si>
  <si>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</si>
  <si>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</si>
  <si>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</si>
  <si>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</si>
  <si>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</si>
  <si>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</si>
  <si>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</si>
  <si>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</si>
  <si>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</si>
  <si>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</si>
  <si>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</si>
  <si>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</si>
  <si>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</si>
  <si>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</si>
  <si>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</si>
  <si>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</si>
  <si>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</si>
  <si>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</si>
  <si>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</si>
  <si>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</si>
  <si>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</si>
  <si>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</si>
  <si>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</si>
  <si>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</si>
  <si>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</si>
  <si>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</si>
  <si>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</si>
  <si>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</si>
  <si>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</si>
  <si>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</si>
  <si>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</si>
  <si>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</si>
  <si>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</si>
  <si>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</si>
  <si>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</si>
  <si>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</si>
  <si>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</si>
  <si>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</si>
  <si>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</si>
  <si>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</si>
  <si>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</si>
  <si>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</si>
  <si>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</si>
  <si>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</si>
  <si>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</si>
  <si>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</si>
  <si>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</si>
  <si>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</si>
  <si>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</si>
  <si>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</si>
  <si>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</si>
  <si>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</si>
  <si>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</si>
  <si>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</si>
  <si>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</si>
  <si>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</si>
  <si>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</si>
  <si>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</si>
  <si>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</si>
  <si>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</si>
  <si>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</si>
  <si>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</si>
  <si>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</si>
  <si>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</si>
  <si>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</si>
  <si>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</si>
  <si>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</si>
  <si>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</si>
  <si>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</si>
  <si>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</si>
  <si>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</si>
  <si>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</si>
  <si>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</si>
  <si>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</si>
  <si>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</si>
  <si>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</si>
  <si>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</si>
  <si>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</si>
  <si>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</si>
  <si>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</si>
  <si>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</si>
  <si>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</si>
  <si>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</si>
  <si>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</si>
  <si>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</si>
  <si>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</si>
  <si>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</si>
  <si>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</si>
  <si>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</si>
  <si>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</si>
  <si>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</si>
  <si>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</si>
  <si>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</si>
  <si>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</si>
  <si>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</si>
  <si>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</si>
  <si>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</si>
  <si>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</si>
  <si>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</si>
  <si>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</si>
  <si>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</si>
  <si>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</si>
  <si>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</si>
  <si>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</si>
  <si>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</si>
  <si>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</si>
  <si>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</si>
  <si>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</si>
  <si>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</si>
  <si>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</si>
  <si>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</si>
  <si>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</si>
  <si>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</si>
  <si>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</si>
  <si>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</si>
  <si>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</si>
  <si>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</si>
  <si>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</si>
  <si>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</si>
  <si>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</si>
  <si>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</si>
  <si>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</si>
  <si>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</si>
  <si>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</si>
  <si>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</si>
  <si>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</si>
  <si>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</si>
  <si>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</si>
  <si>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</si>
  <si>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</si>
  <si>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</si>
  <si>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</si>
  <si>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</si>
  <si>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</si>
  <si>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</si>
  <si>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</si>
  <si>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</si>
  <si>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</si>
  <si>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</si>
  <si>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</si>
  <si>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</si>
  <si>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</si>
  <si>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</si>
  <si>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</si>
  <si>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</si>
  <si>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</si>
  <si>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</si>
  <si>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</si>
  <si>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</si>
  <si>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</si>
  <si>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</si>
  <si>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</si>
  <si>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</si>
  <si>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</si>
  <si>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</si>
  <si>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</si>
  <si>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</si>
  <si>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</si>
  <si>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</si>
  <si>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</si>
  <si>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</si>
  <si>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</si>
  <si>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</si>
  <si>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</si>
  <si>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</si>
  <si>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</si>
  <si>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</si>
  <si>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</si>
  <si>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</si>
  <si>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</si>
  <si>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</si>
  <si>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</si>
  <si>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</si>
  <si>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</si>
  <si>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</si>
  <si>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</si>
  <si>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</si>
  <si>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</si>
  <si>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</si>
  <si>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</si>
  <si>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</si>
  <si>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</si>
  <si>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</si>
  <si>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</si>
  <si>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</si>
  <si>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</si>
  <si>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</si>
  <si>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</si>
  <si>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</si>
  <si>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</si>
  <si>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</si>
  <si>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</si>
  <si>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</si>
  <si>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</si>
  <si>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</si>
  <si>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</si>
  <si>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</si>
  <si>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</si>
  <si>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</si>
  <si>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</si>
  <si>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</si>
  <si>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</si>
  <si>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</si>
  <si>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</si>
  <si>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</si>
  <si>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</si>
  <si>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</si>
  <si>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</si>
  <si>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</si>
  <si>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</si>
  <si>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</si>
  <si>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</si>
  <si>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</si>
  <si>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</si>
  <si>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</si>
  <si>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</si>
  <si>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</si>
  <si>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</si>
  <si>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</si>
  <si>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</si>
  <si>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</si>
  <si>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</si>
  <si>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</si>
  <si>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</si>
  <si>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</si>
  <si>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</si>
  <si>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</si>
  <si>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</si>
  <si>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</si>
  <si>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</si>
  <si>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</si>
  <si>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</si>
  <si>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</si>
  <si>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</si>
  <si>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</si>
  <si>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</si>
  <si>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</si>
  <si>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</si>
  <si>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</si>
  <si>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</si>
  <si>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</si>
  <si>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</si>
  <si>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</si>
  <si>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</si>
  <si>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</si>
  <si>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</si>
  <si>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</si>
  <si>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</si>
  <si>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</si>
  <si>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</si>
  <si>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</si>
  <si>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</si>
  <si>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</si>
  <si>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</si>
  <si>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</si>
  <si>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</si>
  <si>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</si>
  <si>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</si>
  <si>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</si>
  <si>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</si>
  <si>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</si>
  <si>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</si>
  <si>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</si>
  <si>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</si>
  <si>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</si>
  <si>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</si>
  <si>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</si>
  <si>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</si>
  <si>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</si>
  <si>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</si>
  <si>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</si>
  <si>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</si>
  <si>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</si>
  <si>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</si>
  <si>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</si>
  <si>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</si>
  <si>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</si>
  <si>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</si>
  <si>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</si>
  <si>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</si>
  <si>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</si>
  <si>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</si>
  <si>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</si>
  <si>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</si>
  <si>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</si>
  <si>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</si>
  <si>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</si>
  <si>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</si>
  <si>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</si>
  <si>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</si>
  <si>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</si>
  <si>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</si>
  <si>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</si>
  <si>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</si>
  <si>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</si>
  <si>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</si>
  <si>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</si>
  <si>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</si>
  <si>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</si>
  <si>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</si>
  <si>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</si>
  <si>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</si>
  <si>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</si>
  <si>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</si>
  <si>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</si>
  <si>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</si>
  <si>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</si>
  <si>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</si>
  <si>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</si>
  <si>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</si>
  <si>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</si>
  <si>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</si>
  <si>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</si>
  <si>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</si>
  <si>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</si>
  <si>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</si>
  <si>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</si>
  <si>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</si>
  <si>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</si>
  <si>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</si>
  <si>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</si>
  <si>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</si>
  <si>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</si>
  <si>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</si>
  <si>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</si>
  <si>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</si>
  <si>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</si>
  <si>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</si>
  <si>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</si>
  <si>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</si>
  <si>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</si>
  <si>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</si>
  <si>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</si>
  <si>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</si>
  <si>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</si>
  <si>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</si>
  <si>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</si>
  <si>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</si>
  <si>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</si>
  <si>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</si>
  <si>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</si>
  <si>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</si>
  <si>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</si>
  <si>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</si>
  <si>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</si>
  <si>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</si>
  <si>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</si>
  <si>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</si>
  <si>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</si>
  <si>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</si>
  <si>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</si>
  <si>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</si>
  <si>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</si>
  <si>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</si>
  <si>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</si>
  <si>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</si>
  <si>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</si>
  <si>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</si>
  <si>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</si>
  <si>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</si>
  <si>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</si>
  <si>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</si>
  <si>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</si>
  <si>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</si>
  <si>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</si>
  <si>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</si>
  <si>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</si>
  <si>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</si>
  <si>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</si>
  <si>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</si>
  <si>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</si>
  <si>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</si>
  <si>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</si>
  <si>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</si>
  <si>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</si>
  <si>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</si>
  <si>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</si>
  <si>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</si>
  <si>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</si>
  <si>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</si>
  <si>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</si>
  <si>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</si>
  <si>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</si>
  <si>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</si>
  <si>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</si>
  <si>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</si>
  <si>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</si>
  <si>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</si>
  <si>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</si>
  <si>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</si>
  <si>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</si>
  <si>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</si>
  <si>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</si>
  <si>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</si>
  <si>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</si>
  <si>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</si>
  <si>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</si>
  <si>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</si>
  <si>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</si>
  <si>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</si>
  <si>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</si>
  <si>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</si>
  <si>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</si>
  <si>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</si>
  <si>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</si>
  <si>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</si>
  <si>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</si>
  <si>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</si>
  <si>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</si>
  <si>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</si>
  <si>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</si>
  <si>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</si>
  <si>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</si>
  <si>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</si>
  <si>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</si>
  <si>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</si>
  <si>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</si>
  <si>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</si>
  <si>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</si>
  <si>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</si>
  <si>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</si>
  <si>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</si>
  <si>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</si>
  <si>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</si>
  <si>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</si>
  <si>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</si>
  <si>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</si>
  <si>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</si>
  <si>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</si>
  <si>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</si>
  <si>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</si>
  <si>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</si>
  <si>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</si>
  <si>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</si>
  <si>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</si>
  <si>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</si>
  <si>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</si>
  <si>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</si>
  <si>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</si>
  <si>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</si>
  <si>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</si>
  <si>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</si>
  <si>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</si>
  <si>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</si>
  <si>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</si>
  <si>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</si>
  <si>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</si>
  <si>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</si>
  <si>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</si>
  <si>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</si>
  <si>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</si>
  <si>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</si>
  <si>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</si>
  <si>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</si>
  <si>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</si>
  <si>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</si>
  <si>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</si>
  <si>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</si>
  <si>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</si>
  <si>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</si>
  <si>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</si>
  <si>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</si>
  <si>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</si>
  <si>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</si>
  <si>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</si>
  <si>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</si>
  <si>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</si>
  <si>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</si>
  <si>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</si>
  <si>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</si>
  <si>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</si>
  <si>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</si>
  <si>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</si>
  <si>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</si>
  <si>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</si>
  <si>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</si>
  <si>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</si>
  <si>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</si>
  <si>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</si>
  <si>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</si>
  <si>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</si>
  <si>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</si>
  <si>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</si>
  <si>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</si>
  <si>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</si>
  <si>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</si>
  <si>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</si>
  <si>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</si>
  <si>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</si>
  <si>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</si>
  <si>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</si>
  <si>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</si>
  <si>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</si>
  <si>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</si>
  <si>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</si>
  <si>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</si>
  <si>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</si>
  <si>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</si>
  <si>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</si>
  <si>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</si>
  <si>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</si>
  <si>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</si>
  <si>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</si>
  <si>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</si>
  <si>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</si>
  <si>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</si>
  <si>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</si>
  <si>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</si>
  <si>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</si>
  <si>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</si>
  <si>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</si>
  <si>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</si>
  <si>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</si>
  <si>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</si>
  <si>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</si>
  <si>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</si>
  <si>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</si>
  <si>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</si>
  <si>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</si>
  <si>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</si>
  <si>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</si>
  <si>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</si>
  <si>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</si>
  <si>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</si>
  <si>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</si>
  <si>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</si>
  <si>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</si>
  <si>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</si>
  <si>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</si>
  <si>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</si>
  <si>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</si>
  <si>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</si>
  <si>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</si>
  <si>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</si>
  <si>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</si>
  <si>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</si>
  <si>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</si>
  <si>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</si>
  <si>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</si>
  <si>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</si>
  <si>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</si>
  <si>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</si>
  <si>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</si>
  <si>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</si>
  <si>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</si>
  <si>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</si>
  <si>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</si>
  <si>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</si>
  <si>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</si>
  <si>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</si>
  <si>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</si>
  <si>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</si>
  <si>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</si>
  <si>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</si>
  <si>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</si>
  <si>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</si>
  <si>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</si>
  <si>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</si>
  <si>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</si>
  <si>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</si>
  <si>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</si>
  <si>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</si>
  <si>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</si>
  <si>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</si>
  <si>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</si>
  <si>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</si>
  <si>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</si>
  <si>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</si>
  <si>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</si>
  <si>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</si>
  <si>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</si>
  <si>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</si>
  <si>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</si>
  <si>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</si>
  <si>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</si>
  <si>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</si>
  <si>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</si>
  <si>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</si>
  <si>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</si>
  <si>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</si>
  <si>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</si>
  <si>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</si>
  <si>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</si>
  <si>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</si>
  <si>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</si>
  <si>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</si>
  <si>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</si>
  <si>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</si>
  <si>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</si>
  <si>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</si>
  <si>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</si>
  <si>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</si>
  <si>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</si>
  <si>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</si>
  <si>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</si>
  <si>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</si>
  <si>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</si>
  <si>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</si>
  <si>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</si>
  <si>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</si>
  <si>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</si>
  <si>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</si>
  <si>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</si>
  <si>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</si>
  <si>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</si>
  <si>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</si>
  <si>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</si>
  <si>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</si>
  <si>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</si>
  <si>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</si>
  <si>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</si>
  <si>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</si>
  <si>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</si>
  <si>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</si>
  <si>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</si>
  <si>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</si>
  <si>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</si>
  <si>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</si>
  <si>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</si>
  <si>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</si>
  <si>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</si>
  <si>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</si>
  <si>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</si>
  <si>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</si>
  <si>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</si>
  <si>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</si>
  <si>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</si>
  <si>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</si>
  <si>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</si>
  <si>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</si>
  <si>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</si>
  <si>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</si>
  <si>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</si>
  <si>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</si>
  <si>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</si>
  <si>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</si>
  <si>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</si>
  <si>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</si>
  <si>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</si>
  <si>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</si>
  <si>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</si>
  <si>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</si>
  <si>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</si>
  <si>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</si>
  <si>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</si>
  <si>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</si>
  <si>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</si>
  <si>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</si>
  <si>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</si>
  <si>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</si>
  <si>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</si>
  <si>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</si>
  <si>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</si>
  <si>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</si>
  <si>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</si>
  <si>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</si>
  <si>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</si>
  <si>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</si>
  <si>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</si>
  <si>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</si>
  <si>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</si>
  <si>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</si>
  <si>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</si>
  <si>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</si>
  <si>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</si>
  <si>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</si>
  <si>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</si>
  <si>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</si>
  <si>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</si>
  <si>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</si>
  <si>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</si>
  <si>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</si>
  <si>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</si>
  <si>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</si>
  <si>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</si>
  <si>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</si>
  <si>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</si>
  <si>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</si>
  <si>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</si>
  <si>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</si>
  <si>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</si>
  <si>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</si>
  <si>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</si>
  <si>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</si>
  <si>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</si>
  <si>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</si>
  <si>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</si>
  <si>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</si>
  <si>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</si>
  <si>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</si>
  <si>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</si>
  <si>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</si>
  <si>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</si>
  <si>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</si>
  <si>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</si>
  <si>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</si>
  <si>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</si>
  <si>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</si>
  <si>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</si>
  <si>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</si>
  <si>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</si>
  <si>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</si>
  <si>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</si>
  <si>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</si>
  <si>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</si>
  <si>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</si>
  <si>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</si>
  <si>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</si>
  <si>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</si>
  <si>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</si>
  <si>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</si>
  <si>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</si>
  <si>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</si>
  <si>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</si>
  <si>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</si>
  <si>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</si>
  <si>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</si>
  <si>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</si>
  <si>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</si>
  <si>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</si>
  <si>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</si>
  <si>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</si>
  <si>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</si>
  <si>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</si>
  <si>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</si>
  <si>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</si>
  <si>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</si>
  <si>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</si>
  <si>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</si>
  <si>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</si>
  <si>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</si>
  <si>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</si>
  <si>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</si>
  <si>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</si>
  <si>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</si>
  <si>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</si>
  <si>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</si>
  <si>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</si>
  <si>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</si>
  <si>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</si>
  <si>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</si>
  <si>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</si>
  <si>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</si>
  <si>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</si>
  <si>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</si>
  <si>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</si>
  <si>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</si>
  <si>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</si>
  <si>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</si>
  <si>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</si>
  <si>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</si>
  <si>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</si>
  <si>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</si>
  <si>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</si>
  <si>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</si>
  <si>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</si>
  <si>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</si>
  <si>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</si>
  <si>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</si>
  <si>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</si>
  <si>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</si>
  <si>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</si>
  <si>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</si>
  <si>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</si>
  <si>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</si>
  <si>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</si>
  <si>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</si>
  <si>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</si>
  <si>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</si>
  <si>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</si>
  <si>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</si>
  <si>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</si>
  <si>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</si>
  <si>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</si>
  <si>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</si>
  <si>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</si>
  <si>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</si>
  <si>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</si>
  <si>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</si>
  <si>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</si>
  <si>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</si>
  <si>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</si>
  <si>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</si>
  <si>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</si>
  <si>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</si>
  <si>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</si>
  <si>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</si>
  <si>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</si>
  <si>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</si>
  <si>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</si>
  <si>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</si>
  <si>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</si>
  <si>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</si>
  <si>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</si>
  <si>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</si>
  <si>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</si>
  <si>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</si>
  <si>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</si>
  <si>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</si>
  <si>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</si>
  <si>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</si>
  <si>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</si>
  <si>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</si>
  <si>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</si>
  <si>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</si>
  <si>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</si>
  <si>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</si>
  <si>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</si>
  <si>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</si>
  <si>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</si>
  <si>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</si>
  <si>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</si>
  <si>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</si>
  <si>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</si>
  <si>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</si>
  <si>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</si>
  <si>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</si>
  <si>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</si>
  <si>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</si>
  <si>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</si>
  <si>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</si>
  <si>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</si>
  <si>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</si>
  <si>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</si>
  <si>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</si>
  <si>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</si>
  <si>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</si>
  <si>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</si>
  <si>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</si>
  <si>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</si>
  <si>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</si>
  <si>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</si>
  <si>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</si>
  <si>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</si>
  <si>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</si>
  <si>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</si>
  <si>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</si>
  <si>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</si>
  <si>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</si>
  <si>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</si>
  <si>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</si>
  <si>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</si>
  <si>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</si>
  <si>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</si>
  <si>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</si>
  <si>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</si>
  <si>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</si>
  <si>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</si>
  <si>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</si>
  <si>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</si>
  <si>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</si>
  <si>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</si>
  <si>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</si>
  <si>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</si>
  <si>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</si>
  <si>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</si>
  <si>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</si>
  <si>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</si>
  <si>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</si>
  <si>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</si>
  <si>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</si>
  <si>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</si>
  <si>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</si>
  <si>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</si>
  <si>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</si>
  <si>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</si>
  <si>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</si>
  <si>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</si>
  <si>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</si>
  <si>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</si>
  <si>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</si>
  <si>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</si>
  <si>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</si>
  <si>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</si>
  <si>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</si>
  <si>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</si>
  <si>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</si>
  <si>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</si>
  <si>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</si>
  <si>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</si>
  <si>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</si>
  <si>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</si>
  <si>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</si>
  <si>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</si>
  <si>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</si>
  <si>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</si>
  <si>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</si>
  <si>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</si>
  <si>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</si>
  <si>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</si>
  <si>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</si>
  <si>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</si>
  <si>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</si>
  <si>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</si>
  <si>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</si>
  <si>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</si>
  <si>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</si>
  <si>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</si>
  <si>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</si>
  <si>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</si>
  <si>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</si>
  <si>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</si>
  <si>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</si>
  <si>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</si>
  <si>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</si>
  <si>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</si>
  <si>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</si>
  <si>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</si>
  <si>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</si>
  <si>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</si>
  <si>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</si>
  <si>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</si>
  <si>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</si>
  <si>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</si>
  <si>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</si>
  <si>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</si>
  <si>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</si>
  <si>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</si>
  <si>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</si>
  <si>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</si>
  <si>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</si>
  <si>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</si>
  <si>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</si>
  <si>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</si>
  <si>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</si>
  <si>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</si>
  <si>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</si>
  <si>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</si>
  <si>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</si>
  <si>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</si>
  <si>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</si>
  <si>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</si>
  <si>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</si>
  <si>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</si>
  <si>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</si>
  <si>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</si>
  <si>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</si>
  <si>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</si>
  <si>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</si>
  <si>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</si>
  <si>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</si>
  <si>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</si>
  <si>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</si>
  <si>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</si>
  <si>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</si>
  <si>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</si>
  <si>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</si>
  <si>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</si>
  <si>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</si>
  <si>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</si>
  <si>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</si>
  <si>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</si>
  <si>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</si>
  <si>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</si>
  <si>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</si>
  <si>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</si>
  <si>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</si>
  <si>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</si>
  <si>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</si>
  <si>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</si>
  <si>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</si>
  <si>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</si>
  <si>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</si>
  <si>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</si>
  <si>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</si>
  <si>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</si>
  <si>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</si>
  <si>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</si>
  <si>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</si>
  <si>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</si>
  <si>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</si>
  <si>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</si>
  <si>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</si>
  <si>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</si>
  <si>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</si>
  <si>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</si>
  <si>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</si>
  <si>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</si>
  <si>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</si>
  <si>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</si>
  <si>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</si>
  <si>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</si>
  <si>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</si>
  <si>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</si>
  <si>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</si>
  <si>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</si>
  <si>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</si>
  <si>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</si>
  <si>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</si>
  <si>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</si>
  <si>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</si>
  <si>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</si>
  <si>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</si>
  <si>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</si>
  <si>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</si>
  <si>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</si>
  <si>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</si>
  <si>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</si>
  <si>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</si>
  <si>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</si>
  <si>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</si>
  <si>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</si>
  <si>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</si>
  <si>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</si>
  <si>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</si>
  <si>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</si>
  <si>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</si>
  <si>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</si>
  <si>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</si>
  <si>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</si>
  <si>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</si>
  <si>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</si>
  <si>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</si>
  <si>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</si>
  <si>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</si>
  <si>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</si>
  <si>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</si>
  <si>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</si>
  <si>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</si>
  <si>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</si>
  <si>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</si>
  <si>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</si>
  <si>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</si>
  <si>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</si>
  <si>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</si>
  <si>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</si>
  <si>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</si>
  <si>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</si>
  <si>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</si>
  <si>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</si>
  <si>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</si>
  <si>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</si>
  <si>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</si>
  <si>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</si>
  <si>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</si>
  <si>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</si>
  <si>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</si>
  <si>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</si>
  <si>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</si>
  <si>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</si>
  <si>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</si>
  <si>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</si>
  <si>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</si>
  <si>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</si>
  <si>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</si>
  <si>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</si>
  <si>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</si>
  <si>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</si>
  <si>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</si>
  <si>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</si>
  <si>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</si>
  <si>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</si>
  <si>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</si>
  <si>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</si>
  <si>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</si>
  <si>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</si>
  <si>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</si>
  <si>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</si>
  <si>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</si>
  <si>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</si>
  <si>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</si>
  <si>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</si>
  <si>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</si>
  <si>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</si>
  <si>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</si>
  <si>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</si>
  <si>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</si>
  <si>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</si>
  <si>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</si>
  <si>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</si>
  <si>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</si>
  <si>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</si>
  <si>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</si>
  <si>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</si>
  <si>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</si>
  <si>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</si>
  <si>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</si>
  <si>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</si>
  <si>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</si>
  <si>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</si>
  <si>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</si>
  <si>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</si>
  <si>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</si>
  <si>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</si>
  <si>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</si>
  <si>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</si>
  <si>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</si>
  <si>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</si>
  <si>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</si>
  <si>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</si>
  <si>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</si>
  <si>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</si>
  <si>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</si>
  <si>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</si>
  <si>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</si>
  <si>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</si>
  <si>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</si>
  <si>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</si>
  <si>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</si>
  <si>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</si>
  <si>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</si>
  <si>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</si>
  <si>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</si>
  <si>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</si>
  <si>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</si>
  <si>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</si>
  <si>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</si>
  <si>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</si>
  <si>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</si>
  <si>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</si>
  <si>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</si>
  <si>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</si>
  <si>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</si>
  <si>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</si>
  <si>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</si>
  <si>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</si>
  <si>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</si>
  <si>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</si>
  <si>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</si>
  <si>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</si>
  <si>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</si>
  <si>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</si>
  <si>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</si>
  <si>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</si>
  <si>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</si>
  <si>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</si>
  <si>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</si>
  <si>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</si>
  <si>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</si>
  <si>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</si>
  <si>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</si>
  <si>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</si>
  <si>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</si>
  <si>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</si>
  <si>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</si>
  <si>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</si>
  <si>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</si>
  <si>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</si>
  <si>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</si>
  <si>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</si>
  <si>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</si>
  <si>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</si>
  <si>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</si>
  <si>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</si>
  <si>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</si>
  <si>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</si>
  <si>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</si>
  <si>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</si>
  <si>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</si>
  <si>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</si>
  <si>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</si>
  <si>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</si>
  <si>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</si>
  <si>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</si>
  <si>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</si>
  <si>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</si>
  <si>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</si>
  <si>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</si>
  <si>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</si>
  <si>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</si>
  <si>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</si>
  <si>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</si>
  <si>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</si>
  <si>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</si>
  <si>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</si>
  <si>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</si>
  <si>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</si>
  <si>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</si>
  <si>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</si>
  <si>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</si>
  <si>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</si>
  <si>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</si>
  <si>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</si>
  <si>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</si>
  <si>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</si>
  <si>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</si>
  <si>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</si>
  <si>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</si>
  <si>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</si>
  <si>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</si>
  <si>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</si>
  <si>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</si>
  <si>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</si>
  <si>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</si>
  <si>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</si>
  <si>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</si>
  <si>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</si>
  <si>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</si>
  <si>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</si>
  <si>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</si>
  <si>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</si>
  <si>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</si>
  <si>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</si>
  <si>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</si>
  <si>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</si>
  <si>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</si>
  <si>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</si>
  <si>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</si>
  <si>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</si>
  <si>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</si>
  <si>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</si>
  <si>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</si>
  <si>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</si>
  <si>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</si>
  <si>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</si>
  <si>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</si>
  <si>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</si>
  <si>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</si>
  <si>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</si>
  <si>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</si>
  <si>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</si>
  <si>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</si>
  <si>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</si>
  <si>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</si>
  <si>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</si>
  <si>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</si>
  <si>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</si>
  <si>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</si>
  <si>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</si>
  <si>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</si>
  <si>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</si>
  <si>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</si>
  <si>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</si>
  <si>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</si>
  <si>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</si>
  <si>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</si>
  <si>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</si>
  <si>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</si>
  <si>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</si>
  <si>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</si>
  <si>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</si>
  <si>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</si>
  <si>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</si>
  <si>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</si>
  <si>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</si>
  <si>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</si>
  <si>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</si>
  <si>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</si>
  <si>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</si>
  <si>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</si>
  <si>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</si>
  <si>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</si>
  <si>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</si>
  <si>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</si>
  <si>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</si>
  <si>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</si>
  <si>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</si>
  <si>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</si>
  <si>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</si>
  <si>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</si>
  <si>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</si>
  <si>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</si>
  <si>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</si>
  <si>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</si>
  <si>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</si>
  <si>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</si>
  <si>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</si>
  <si>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</si>
  <si>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</si>
  <si>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</si>
  <si>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</si>
  <si>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</si>
  <si>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</si>
  <si>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</si>
  <si>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</si>
  <si>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</si>
  <si>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</si>
  <si>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</si>
  <si>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</si>
  <si>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</si>
  <si>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</si>
  <si>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</si>
  <si>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</si>
  <si>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</si>
  <si>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</si>
  <si>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</si>
  <si>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</si>
  <si>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</si>
  <si>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</si>
  <si>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</si>
  <si>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</si>
  <si>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</si>
  <si>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</si>
  <si>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</si>
  <si>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</si>
  <si>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</si>
  <si>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</si>
  <si>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</si>
  <si>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</si>
  <si>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</si>
  <si>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</si>
  <si>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</si>
  <si>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</si>
  <si>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</si>
  <si>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</si>
  <si>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</si>
  <si>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</si>
  <si>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</si>
  <si>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</si>
  <si>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</si>
  <si>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</si>
  <si>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</si>
  <si>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</si>
  <si>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</si>
  <si>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</si>
  <si>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</si>
  <si>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</si>
  <si>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</si>
  <si>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</si>
  <si>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</si>
  <si>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</si>
  <si>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</si>
  <si>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</si>
  <si>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</si>
  <si>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</si>
  <si>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</si>
  <si>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</si>
  <si>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</si>
  <si>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</si>
  <si>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</si>
  <si>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</si>
  <si>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</si>
  <si>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</si>
  <si>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</si>
  <si>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</si>
  <si>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</si>
  <si>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</si>
  <si>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</si>
  <si>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</si>
  <si>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</si>
  <si>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</si>
  <si>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</si>
  <si>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</si>
  <si>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</si>
  <si>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</si>
  <si>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</si>
  <si>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</si>
  <si>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</si>
  <si>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</si>
  <si>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</si>
  <si>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</si>
  <si>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</si>
  <si>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</si>
  <si>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</si>
  <si>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</si>
  <si>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</si>
  <si>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</si>
  <si>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</si>
  <si>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</si>
  <si>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</si>
  <si>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</si>
  <si>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</si>
  <si>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</si>
  <si>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</si>
  <si>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</si>
  <si>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</si>
  <si>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</si>
  <si>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</si>
  <si>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</si>
  <si>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</si>
  <si>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</si>
  <si>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</si>
  <si>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</si>
  <si>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</si>
  <si>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</si>
  <si>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</si>
  <si>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</si>
  <si>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</si>
  <si>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</si>
  <si>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</si>
  <si>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</si>
  <si>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</si>
  <si>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</si>
  <si>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</si>
  <si>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</si>
  <si>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</si>
  <si>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</si>
  <si>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</si>
  <si>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</si>
  <si>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</si>
  <si>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</si>
  <si>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</si>
  <si>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</si>
  <si>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</si>
  <si>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</si>
  <si>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</si>
  <si>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</si>
  <si>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</si>
  <si>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</si>
  <si>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</si>
  <si>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</si>
  <si>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</si>
  <si>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</si>
  <si>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</si>
  <si>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</si>
  <si>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</si>
  <si>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</si>
  <si>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</si>
  <si>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</si>
  <si>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</si>
  <si>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</si>
  <si>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</si>
  <si>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</si>
  <si>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</si>
  <si>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</si>
  <si>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</si>
  <si>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</si>
  <si>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</si>
  <si>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</si>
  <si>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</si>
  <si>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</si>
  <si>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</si>
  <si>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</si>
  <si>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</si>
  <si>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</si>
  <si>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</si>
  <si>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</si>
  <si>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</si>
  <si>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</si>
  <si>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</si>
  <si>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</si>
  <si>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</si>
  <si>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</si>
  <si>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</si>
  <si>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</si>
  <si>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</si>
  <si>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</si>
  <si>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</si>
  <si>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</si>
  <si>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</si>
  <si>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</si>
  <si>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</si>
  <si>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</si>
  <si>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</si>
  <si>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</si>
  <si>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</si>
  <si>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</si>
  <si>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</si>
  <si>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</si>
  <si>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</si>
  <si>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</si>
  <si>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</si>
  <si>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</si>
  <si>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</si>
  <si>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</si>
  <si>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</si>
  <si>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</si>
  <si>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</si>
  <si>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</si>
  <si>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</si>
  <si>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</si>
  <si>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</si>
  <si>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</si>
  <si>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</si>
  <si>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</si>
  <si>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</si>
  <si>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</si>
  <si>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</si>
  <si>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</si>
  <si>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</si>
  <si>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</si>
  <si>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</si>
  <si>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</si>
  <si>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</si>
  <si>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</si>
  <si>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</si>
  <si>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</si>
  <si>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</si>
  <si>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</si>
  <si>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</si>
  <si>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</si>
  <si>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</si>
  <si>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</si>
  <si>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</si>
  <si>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</si>
  <si>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</si>
  <si>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</si>
  <si>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</si>
  <si>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</si>
  <si>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</si>
  <si>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</si>
  <si>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</si>
  <si>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</si>
  <si>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</si>
  <si>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</si>
  <si>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</si>
  <si>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</si>
  <si>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</si>
  <si>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</si>
  <si>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</si>
  <si>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</si>
  <si>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</si>
  <si>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</si>
  <si>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</si>
  <si>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</si>
  <si>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</si>
  <si>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</si>
  <si>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</si>
  <si>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</si>
  <si>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</si>
  <si>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</si>
  <si>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</si>
  <si>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</si>
  <si>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</si>
  <si>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</si>
  <si>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</si>
  <si>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</si>
  <si>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</si>
  <si>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</si>
  <si>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</si>
  <si>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</si>
  <si>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</si>
  <si>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</si>
  <si>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</si>
  <si>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</si>
  <si>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</si>
  <si>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</si>
  <si>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</si>
  <si>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</si>
  <si>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</si>
  <si>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</si>
  <si>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</si>
  <si>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</si>
  <si>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</si>
  <si>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</si>
  <si>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</si>
  <si>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</si>
  <si>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</si>
  <si>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</si>
  <si>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</si>
  <si>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</si>
  <si>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</si>
  <si>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</si>
  <si>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</si>
  <si>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</si>
  <si>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</si>
  <si>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</si>
  <si>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</si>
  <si>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</si>
  <si>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</si>
  <si>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</si>
  <si>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</si>
  <si>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</si>
  <si>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</si>
  <si>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</si>
  <si>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</si>
  <si>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</si>
  <si>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</si>
  <si>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</si>
  <si>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</si>
  <si>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</si>
  <si>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</si>
  <si>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</si>
  <si>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</si>
  <si>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</si>
  <si>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</si>
  <si>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</si>
  <si>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</si>
  <si>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</si>
  <si>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</si>
  <si>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</si>
  <si>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</si>
  <si>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</si>
  <si>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</si>
  <si>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</si>
  <si>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</si>
  <si>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</si>
  <si>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</si>
  <si>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</si>
  <si>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</si>
  <si>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</si>
  <si>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</si>
  <si>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</si>
  <si>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</si>
  <si>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</si>
  <si>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</si>
  <si>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</si>
  <si>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</si>
  <si>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</si>
  <si>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</si>
  <si>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</si>
  <si>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</si>
  <si>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</si>
  <si>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</si>
  <si>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</si>
  <si>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</si>
  <si>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</si>
  <si>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</si>
  <si>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</si>
  <si>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</si>
  <si>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</si>
  <si>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</si>
  <si>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</si>
  <si>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</si>
  <si>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</si>
  <si>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</si>
  <si>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</si>
  <si>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</si>
  <si>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</si>
  <si>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</si>
  <si>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</si>
  <si>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</si>
  <si>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</si>
  <si>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</si>
  <si>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</si>
  <si>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</si>
  <si>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</si>
  <si>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</si>
  <si>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</si>
  <si>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</si>
  <si>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</si>
  <si>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</si>
  <si>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</si>
  <si>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</si>
  <si>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</si>
  <si>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</si>
  <si>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</si>
  <si>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</si>
  <si>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</si>
  <si>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</si>
  <si>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</si>
  <si>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</si>
  <si>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</si>
  <si>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</si>
  <si>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</si>
  <si>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</si>
  <si>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</si>
  <si>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</si>
  <si>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</si>
  <si>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</si>
  <si>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</si>
  <si>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</si>
  <si>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</si>
  <si>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</si>
  <si>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</si>
  <si>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</si>
  <si>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</si>
  <si>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</si>
  <si>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</si>
  <si>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</si>
  <si>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</si>
  <si>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</si>
  <si>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</si>
  <si>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</si>
  <si>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</si>
  <si>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</si>
  <si>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</si>
  <si>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</si>
  <si>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</si>
  <si>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</si>
  <si>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</si>
  <si>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</si>
  <si>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</si>
  <si>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</si>
  <si>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</si>
  <si>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</si>
  <si>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</si>
  <si>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</si>
  <si>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</si>
  <si>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</si>
  <si>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</si>
  <si>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</si>
  <si>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</si>
  <si>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</si>
  <si>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</si>
  <si>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</si>
  <si>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</si>
  <si>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</si>
  <si>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</si>
  <si>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</si>
  <si>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</si>
  <si>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</si>
  <si>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</si>
  <si>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</si>
  <si>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</si>
  <si>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</si>
  <si>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</si>
  <si>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</si>
  <si>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</si>
  <si>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</si>
  <si>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</si>
  <si>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</si>
  <si>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</si>
  <si>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</si>
  <si>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</si>
  <si>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</si>
  <si>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</si>
  <si>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</si>
  <si>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</si>
  <si>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</si>
  <si>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</si>
  <si>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</si>
  <si>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</si>
  <si>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</si>
  <si>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</si>
  <si>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</si>
  <si>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</si>
  <si>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</si>
  <si>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</si>
  <si>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</si>
  <si>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</si>
  <si>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</si>
  <si>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</si>
  <si>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</si>
  <si>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</si>
  <si>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</si>
  <si>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</si>
  <si>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</si>
  <si>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</si>
  <si>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</si>
  <si>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</si>
  <si>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</si>
  <si>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</si>
  <si>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</si>
  <si>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</si>
  <si>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</si>
  <si>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</si>
  <si>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</si>
  <si>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</si>
  <si>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</si>
  <si>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</si>
  <si>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</si>
  <si>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</si>
  <si>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</si>
  <si>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</si>
  <si>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</si>
  <si>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</si>
  <si>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</si>
  <si>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</si>
  <si>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</si>
  <si>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</si>
  <si>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</si>
  <si>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</si>
  <si>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</si>
  <si>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</si>
  <si>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</si>
  <si>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</si>
  <si>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</si>
  <si>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</si>
  <si>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</si>
  <si>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</si>
  <si>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</si>
  <si>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</si>
  <si>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</si>
  <si>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</si>
  <si>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</si>
  <si>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</si>
  <si>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</si>
  <si>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</si>
  <si>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</si>
  <si>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</si>
  <si>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</si>
  <si>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</si>
  <si>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</si>
  <si>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</si>
  <si>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</si>
  <si>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</si>
  <si>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</si>
  <si>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</si>
  <si>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</si>
  <si>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</si>
  <si>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</si>
  <si>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</si>
  <si>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</si>
  <si>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</si>
  <si>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</si>
  <si>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</si>
  <si>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</si>
  <si>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</si>
  <si>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</si>
  <si>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</si>
  <si>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</si>
  <si>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</si>
  <si>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</si>
  <si>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</si>
  <si>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</si>
  <si>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</si>
  <si>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</si>
  <si>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</si>
  <si>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</si>
  <si>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</si>
  <si>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</si>
  <si>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</si>
  <si>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</si>
  <si>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</si>
  <si>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</si>
  <si>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</si>
  <si>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</si>
  <si>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</si>
  <si>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</si>
  <si>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</si>
  <si>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</si>
  <si>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</si>
  <si>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</si>
  <si>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</si>
  <si>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</si>
  <si>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</si>
  <si>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</si>
  <si>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</si>
  <si>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</si>
  <si>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</si>
  <si>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</si>
  <si>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</si>
  <si>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</si>
  <si>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</si>
  <si>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</si>
  <si>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</si>
  <si>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</si>
  <si>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</si>
  <si>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</si>
  <si>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</si>
  <si>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</si>
  <si>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</si>
  <si>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</si>
  <si>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</si>
  <si>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</si>
  <si>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</si>
  <si>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</si>
  <si>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</si>
  <si>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</si>
  <si>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</si>
  <si>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</si>
  <si>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</si>
  <si>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</si>
  <si>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</si>
  <si>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</si>
  <si>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</si>
  <si>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</si>
  <si>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</si>
  <si>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</si>
  <si>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</si>
  <si>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</si>
  <si>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</si>
  <si>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</si>
  <si>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</si>
  <si>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</si>
  <si>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</si>
  <si>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</si>
  <si>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</si>
  <si>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</si>
  <si>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</si>
  <si>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</si>
  <si>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</si>
  <si>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</si>
  <si>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</si>
  <si>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</si>
  <si>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</si>
  <si>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</si>
  <si>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</si>
  <si>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</si>
  <si>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</si>
  <si>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</si>
  <si>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</si>
  <si>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</si>
  <si>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</si>
  <si>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</si>
  <si>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</si>
  <si>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</si>
  <si>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</si>
  <si>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</si>
  <si>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</si>
  <si>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</si>
  <si>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</si>
  <si>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</si>
  <si>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</si>
  <si>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</si>
  <si>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</si>
  <si>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</si>
  <si>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</si>
  <si>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</si>
  <si>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</si>
  <si>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</si>
  <si>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</si>
  <si>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</si>
  <si>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</si>
  <si>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</si>
  <si>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</si>
  <si>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</si>
  <si>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</si>
  <si>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</si>
  <si>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</si>
  <si>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</si>
  <si>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</si>
  <si>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</si>
  <si>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</si>
  <si>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</si>
  <si>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</si>
  <si>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</si>
  <si>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</si>
  <si>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</si>
  <si>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</si>
  <si>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</si>
  <si>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</si>
  <si>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</si>
  <si>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</si>
  <si>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</si>
  <si>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</si>
  <si>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</si>
  <si>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</si>
  <si>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</si>
  <si>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</si>
  <si>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</si>
  <si>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</si>
  <si>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</si>
  <si>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</si>
  <si>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</si>
  <si>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</si>
  <si>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</si>
  <si>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</si>
  <si>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</si>
  <si>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</si>
  <si>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</si>
  <si>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</si>
  <si>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</si>
  <si>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</si>
  <si>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</si>
  <si>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</si>
  <si>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</si>
  <si>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</si>
  <si>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</si>
  <si>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</si>
  <si>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</si>
  <si>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</si>
  <si>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</si>
  <si>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</si>
  <si>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</si>
  <si>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</si>
  <si>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</si>
  <si>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</si>
  <si>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</si>
  <si>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</si>
  <si>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</si>
  <si>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</si>
  <si>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</si>
  <si>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</si>
  <si>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</si>
  <si>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</si>
  <si>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</si>
  <si>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</si>
  <si>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</si>
  <si>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</si>
  <si>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</si>
  <si>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</si>
  <si>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</si>
  <si>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</si>
  <si>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</si>
  <si>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</si>
  <si>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</si>
  <si>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</si>
  <si>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</si>
  <si>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</si>
  <si>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</si>
  <si>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</si>
  <si>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</si>
  <si>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</si>
  <si>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</si>
  <si>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</si>
  <si>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</si>
  <si>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</si>
  <si>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</si>
  <si>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</si>
  <si>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</si>
  <si>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</si>
  <si>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</si>
  <si>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</si>
  <si>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</si>
  <si>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</si>
  <si>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</si>
  <si>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</si>
  <si>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</si>
  <si>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</si>
  <si>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</si>
  <si>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</si>
  <si>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</si>
  <si>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</si>
  <si>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</si>
  <si>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</si>
  <si>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</si>
  <si>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</si>
  <si>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</si>
  <si>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</si>
  <si>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</si>
  <si>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</si>
  <si>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</si>
  <si>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</si>
  <si>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</si>
  <si>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</si>
  <si>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</si>
  <si>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</si>
  <si>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</si>
  <si>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</si>
  <si>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</si>
  <si>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</si>
  <si>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</si>
  <si>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</si>
  <si>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</si>
  <si>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</si>
  <si>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</si>
  <si>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</si>
  <si>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</si>
  <si>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</si>
  <si>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</si>
  <si>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</si>
  <si>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</si>
  <si>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</si>
  <si>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</si>
  <si>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</si>
  <si>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</si>
  <si>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</si>
  <si>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</si>
  <si>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</si>
  <si>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</si>
  <si>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</si>
  <si>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</si>
  <si>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</si>
  <si>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</si>
  <si>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</si>
  <si>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</si>
  <si>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</si>
  <si>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</si>
  <si>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</si>
  <si>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</si>
  <si>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</si>
  <si>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</si>
  <si>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</si>
  <si>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</si>
  <si>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</si>
  <si>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</si>
  <si>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</si>
  <si>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</si>
  <si>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</si>
  <si>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</si>
  <si>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</si>
  <si>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</si>
  <si>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</si>
  <si>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</si>
  <si>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</si>
  <si>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</si>
  <si>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</si>
  <si>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</si>
  <si>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</si>
  <si>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</si>
  <si>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</si>
  <si>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</si>
  <si>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</si>
  <si>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</si>
  <si>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</si>
  <si>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</si>
  <si>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</si>
  <si>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</si>
  <si>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</si>
  <si>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</si>
  <si>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</si>
  <si>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</si>
  <si>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</si>
  <si>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</si>
  <si>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</si>
  <si>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</si>
  <si>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</si>
  <si>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</si>
  <si>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</si>
  <si>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</si>
  <si>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</si>
  <si>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</si>
  <si>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</si>
  <si>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</si>
  <si>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</si>
  <si>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</si>
  <si>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</si>
  <si>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</si>
  <si>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</si>
  <si>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</si>
  <si>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</si>
  <si>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</si>
  <si>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</si>
  <si>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</si>
  <si>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</si>
  <si>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</si>
  <si>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</si>
  <si>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</si>
  <si>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</si>
  <si>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</si>
  <si>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</si>
  <si>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</si>
  <si>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</si>
  <si>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</si>
  <si>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</si>
  <si>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</si>
  <si>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</si>
  <si>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</si>
  <si>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</si>
  <si>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</si>
  <si>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</si>
  <si>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</si>
  <si>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</si>
  <si>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</si>
  <si>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</si>
  <si>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</si>
  <si>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</si>
  <si>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</si>
  <si>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</si>
  <si>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</si>
  <si>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</si>
  <si>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</si>
  <si>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</si>
  <si>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</si>
  <si>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</si>
  <si>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</si>
  <si>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</si>
  <si>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</si>
  <si>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</si>
  <si>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</si>
  <si>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</si>
  <si>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</si>
  <si>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</si>
  <si>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</si>
  <si>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</si>
  <si>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</si>
  <si>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</si>
  <si>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</si>
  <si>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</si>
  <si>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</si>
  <si>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</si>
  <si>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</si>
  <si>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</si>
  <si>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</si>
  <si>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</si>
  <si>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</si>
  <si>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</si>
  <si>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</si>
  <si>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</si>
  <si>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</si>
  <si>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</si>
  <si>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</si>
  <si>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</si>
  <si>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</si>
  <si>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</si>
  <si>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</si>
  <si>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</si>
  <si>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</si>
  <si>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</si>
  <si>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</si>
  <si>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</si>
  <si>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</si>
  <si>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</si>
  <si>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</si>
  <si>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</si>
  <si>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</si>
  <si>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</si>
  <si>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</si>
  <si>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</si>
  <si>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</si>
  <si>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</si>
  <si>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</si>
  <si>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</si>
  <si>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</si>
  <si>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</si>
  <si>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</si>
  <si>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</si>
  <si>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</si>
  <si>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</si>
  <si>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</si>
  <si>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</si>
  <si>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</si>
  <si>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</si>
  <si>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</si>
  <si>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</si>
  <si>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</si>
  <si>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</si>
  <si>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</si>
  <si>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</si>
  <si>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</si>
  <si>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</si>
  <si>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</si>
  <si>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</si>
  <si>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</si>
  <si>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</si>
  <si>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</si>
  <si>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</si>
  <si>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</si>
  <si>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</si>
  <si>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</si>
  <si>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</si>
  <si>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</si>
  <si>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</si>
  <si>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</si>
  <si>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</si>
  <si>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</si>
  <si>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</si>
  <si>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</si>
  <si>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</si>
  <si>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</si>
  <si>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</si>
  <si>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</si>
  <si>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</si>
  <si>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</si>
  <si>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</si>
  <si>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</si>
  <si>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</si>
  <si>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</si>
  <si>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</si>
  <si>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</si>
  <si>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</si>
  <si>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</si>
  <si>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</si>
  <si>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</si>
  <si>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</si>
  <si>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</si>
  <si>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</si>
  <si>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</si>
  <si>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</si>
  <si>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</si>
  <si>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</si>
  <si>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</si>
  <si>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</si>
  <si>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</si>
  <si>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</si>
  <si>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</si>
  <si>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</si>
  <si>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</si>
  <si>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</si>
  <si>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</si>
  <si>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</si>
  <si>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</si>
  <si>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</si>
  <si>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</si>
  <si>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</si>
  <si>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</si>
  <si>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</si>
  <si>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</si>
  <si>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</si>
  <si>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</si>
  <si>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</si>
  <si>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</si>
  <si>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</si>
  <si>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</si>
  <si>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</si>
  <si>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</si>
  <si>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</si>
  <si>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</si>
  <si>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</si>
  <si>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</si>
  <si>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</si>
  <si>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</si>
  <si>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</si>
  <si>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</si>
  <si>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</si>
  <si>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</si>
  <si>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</si>
  <si>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</si>
  <si>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</si>
  <si>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</si>
  <si>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</si>
  <si>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</si>
  <si>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</si>
  <si>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</si>
  <si>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</si>
  <si>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</si>
  <si>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</si>
  <si>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</si>
  <si>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</si>
  <si>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</si>
  <si>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</si>
  <si>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</si>
  <si>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</si>
  <si>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</si>
  <si>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</si>
  <si>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</si>
  <si>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</si>
  <si>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</si>
  <si>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</si>
  <si>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</si>
  <si>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</si>
  <si>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</si>
  <si>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</si>
  <si>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</si>
  <si>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</si>
  <si>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</si>
  <si>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</si>
  <si>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</si>
  <si>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</si>
  <si>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</si>
  <si>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</si>
  <si>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</si>
  <si>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</si>
  <si>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</si>
  <si>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</si>
  <si>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</si>
  <si>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</si>
  <si>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</si>
  <si>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</si>
  <si>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</si>
  <si>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</si>
  <si>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</si>
  <si>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</si>
  <si>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</si>
  <si>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</si>
  <si>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</si>
  <si>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</si>
  <si>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</si>
  <si>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</si>
  <si>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</si>
  <si>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</si>
  <si>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</si>
  <si>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</si>
  <si>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</si>
  <si>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</si>
  <si>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</si>
  <si>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</si>
  <si>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</si>
  <si>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</si>
  <si>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</si>
  <si>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</si>
  <si>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</si>
  <si>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</si>
  <si>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</si>
  <si>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</si>
  <si>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</si>
  <si>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</si>
  <si>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</si>
  <si>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</si>
  <si>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</si>
  <si>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</si>
  <si>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</si>
  <si>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</si>
  <si>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</si>
  <si>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</si>
  <si>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</si>
  <si>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</si>
  <si>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</si>
  <si>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</si>
  <si>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</si>
  <si>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</si>
  <si>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</si>
  <si>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</si>
  <si>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</si>
  <si>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</si>
  <si>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</si>
  <si>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</si>
  <si>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</si>
  <si>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</si>
  <si>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</si>
  <si>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</si>
  <si>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</si>
  <si>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</si>
  <si>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</si>
  <si>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</si>
  <si>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</si>
  <si>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</si>
  <si>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</si>
  <si>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</si>
  <si>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</si>
  <si>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</si>
  <si>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</si>
  <si>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</si>
  <si>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</si>
  <si>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</si>
  <si>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</si>
  <si>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</si>
  <si>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</si>
  <si>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</si>
  <si>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</si>
  <si>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</si>
  <si>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</si>
  <si>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</si>
  <si>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</si>
  <si>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</si>
  <si>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</si>
  <si>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</si>
  <si>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</si>
  <si>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</si>
  <si>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</si>
  <si>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</si>
  <si>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</si>
  <si>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</si>
  <si>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</si>
  <si>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</si>
  <si>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</si>
  <si>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</si>
  <si>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</si>
  <si>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</si>
  <si>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</si>
  <si>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</si>
  <si>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</si>
  <si>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</si>
  <si>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</si>
  <si>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</si>
  <si>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</si>
  <si>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</si>
  <si>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</si>
  <si>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</si>
  <si>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</si>
  <si>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</si>
  <si>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</si>
  <si>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</si>
  <si>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</si>
  <si>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</si>
  <si>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</si>
  <si>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</si>
  <si>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</si>
  <si>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</si>
  <si>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</si>
  <si>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</si>
  <si>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</si>
  <si>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</si>
  <si>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</si>
  <si>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</si>
  <si>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</si>
  <si>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</si>
  <si>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</si>
  <si>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</si>
  <si>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</si>
  <si>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</si>
  <si>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</si>
  <si>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</si>
  <si>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</si>
  <si>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</si>
  <si>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</si>
  <si>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</si>
  <si>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</si>
  <si>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</si>
  <si>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</si>
  <si>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</si>
  <si>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</si>
  <si>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</si>
  <si>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</si>
  <si>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</si>
  <si>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</si>
  <si>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</si>
  <si>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</si>
  <si>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</si>
  <si>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</si>
  <si>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</si>
  <si>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</si>
  <si>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</si>
  <si>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</si>
  <si>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</si>
  <si>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</si>
  <si>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</si>
  <si>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</si>
  <si>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</si>
  <si>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</si>
  <si>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</si>
  <si>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</si>
  <si>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</si>
  <si>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</si>
  <si>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</si>
  <si>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</si>
  <si>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</si>
  <si>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</si>
  <si>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</si>
  <si>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</si>
  <si>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</si>
  <si>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</si>
  <si>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</si>
  <si>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</si>
  <si>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</si>
  <si>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</si>
  <si>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</si>
  <si>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</si>
  <si>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</si>
  <si>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</si>
  <si>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</si>
  <si>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</si>
  <si>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</si>
  <si>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</si>
  <si>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</si>
  <si>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</si>
  <si>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</si>
  <si>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</si>
  <si>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</si>
  <si>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</si>
  <si>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</si>
  <si>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</si>
  <si>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</si>
  <si>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</si>
  <si>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</si>
  <si>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</si>
  <si>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</si>
  <si>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</si>
  <si>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</si>
  <si>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</si>
  <si>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</si>
  <si>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</si>
  <si>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</si>
  <si>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</si>
  <si>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</si>
  <si>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</si>
  <si>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</si>
  <si>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</si>
  <si>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</si>
  <si>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</si>
  <si>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</si>
  <si>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</si>
  <si>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</si>
  <si>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</si>
  <si>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</si>
  <si>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</si>
  <si>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</si>
  <si>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</si>
  <si>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</si>
  <si>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</si>
  <si>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</si>
  <si>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</si>
  <si>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</si>
  <si>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</si>
  <si>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</si>
  <si>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</si>
  <si>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</si>
  <si>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</si>
  <si>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</si>
  <si>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</si>
  <si>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</si>
  <si>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</si>
  <si>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</si>
  <si>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</si>
  <si>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</si>
  <si>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</si>
  <si>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</si>
  <si>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</si>
  <si>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</si>
  <si>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</si>
  <si>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</si>
  <si>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</si>
  <si>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</si>
  <si>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</si>
  <si>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</si>
  <si>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</si>
  <si>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</si>
  <si>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</si>
  <si>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</si>
  <si>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</si>
  <si>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</si>
  <si>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</si>
  <si>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</si>
  <si>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</si>
  <si>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</si>
  <si>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</si>
  <si>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</si>
  <si>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</si>
  <si>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</si>
  <si>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</si>
  <si>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</si>
  <si>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</si>
  <si>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</si>
  <si>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</si>
  <si>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</si>
  <si>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</si>
  <si>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</si>
  <si>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</si>
  <si>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</si>
  <si>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</si>
  <si>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</si>
  <si>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</si>
  <si>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</si>
  <si>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</si>
  <si>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</si>
  <si>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</si>
  <si>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</si>
  <si>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</si>
  <si>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</si>
  <si>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</si>
  <si>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</si>
  <si>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</si>
  <si>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</si>
  <si>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</si>
  <si>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</si>
  <si>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</si>
  <si>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</si>
  <si>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</si>
  <si>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</si>
  <si>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</si>
  <si>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</si>
  <si>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</si>
  <si>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</si>
  <si>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</si>
  <si>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</si>
  <si>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</si>
  <si>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</si>
  <si>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</si>
  <si>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</si>
  <si>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</si>
  <si>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</si>
  <si>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</si>
  <si>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</si>
  <si>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</si>
  <si>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</si>
  <si>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</si>
  <si>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</si>
  <si>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</si>
  <si>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</si>
  <si>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</si>
  <si>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</si>
  <si>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</si>
  <si>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</si>
  <si>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</si>
  <si>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</si>
  <si>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</si>
  <si>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</si>
  <si>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</si>
  <si>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</si>
  <si>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</si>
  <si>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</si>
  <si>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</si>
  <si>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</si>
  <si>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</si>
  <si>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</si>
  <si>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</si>
  <si>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</si>
  <si>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</si>
  <si>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</si>
  <si>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</si>
  <si>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</si>
  <si>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</si>
  <si>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</si>
  <si>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</si>
  <si>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</si>
  <si>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</si>
  <si>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</si>
  <si>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</si>
  <si>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</si>
  <si>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</si>
  <si>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</si>
  <si>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</si>
  <si>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</si>
  <si>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</si>
  <si>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</si>
  <si>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</si>
  <si>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</si>
  <si>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</si>
  <si>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</si>
  <si>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</si>
  <si>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</si>
  <si>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</si>
  <si>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</si>
  <si>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</si>
  <si>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</si>
  <si>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</si>
  <si>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</si>
  <si>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</si>
  <si>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</si>
  <si>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</si>
  <si>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</si>
  <si>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</si>
  <si>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</si>
  <si>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</si>
  <si>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</si>
  <si>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</si>
  <si>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</si>
  <si>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</si>
  <si>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</si>
  <si>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</si>
  <si>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</si>
  <si>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</si>
  <si>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</si>
  <si>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</si>
  <si>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</si>
  <si>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</si>
  <si>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</si>
  <si>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</si>
  <si>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</si>
  <si>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</si>
  <si>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</si>
  <si>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</si>
  <si>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</si>
  <si>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</si>
  <si>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</si>
  <si>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</si>
  <si>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</si>
  <si>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</si>
  <si>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</si>
  <si>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</si>
  <si>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</si>
  <si>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</si>
  <si>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</si>
  <si>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</si>
  <si>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</si>
  <si>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</si>
  <si>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</si>
  <si>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</si>
  <si>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</si>
  <si>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</si>
  <si>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</si>
  <si>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</si>
  <si>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</si>
  <si>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</si>
  <si>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</si>
  <si>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</si>
  <si>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</si>
  <si>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</si>
  <si>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</si>
  <si>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</si>
  <si>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</si>
  <si>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</si>
  <si>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</si>
  <si>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</si>
  <si>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</si>
  <si>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</si>
  <si>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</si>
  <si>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</si>
  <si>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</si>
  <si>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</si>
  <si>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</si>
  <si>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</si>
  <si>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</si>
  <si>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</si>
  <si>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</si>
  <si>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</si>
  <si>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</si>
  <si>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</si>
  <si>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</si>
  <si>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</si>
  <si>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</si>
  <si>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</si>
  <si>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</si>
  <si>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</si>
  <si>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</si>
  <si>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</si>
  <si>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</si>
  <si>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</si>
  <si>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</si>
  <si>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</si>
  <si>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</si>
  <si>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</si>
  <si>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</si>
  <si>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</si>
  <si>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</si>
  <si>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</si>
  <si>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</si>
  <si>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</si>
  <si>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</si>
  <si>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</si>
  <si>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</si>
  <si>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</si>
  <si>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</si>
  <si>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</si>
  <si>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</si>
  <si>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</si>
  <si>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</si>
  <si>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</si>
  <si>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</si>
  <si>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</si>
  <si>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</si>
  <si>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</si>
  <si>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</si>
  <si>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</si>
  <si>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</si>
  <si>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</si>
  <si>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</si>
  <si>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</si>
  <si>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</si>
  <si>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</si>
  <si>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</si>
  <si>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</si>
  <si>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</si>
  <si>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</si>
  <si>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</si>
  <si>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</si>
  <si>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</si>
  <si>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</si>
  <si>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</si>
  <si>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</si>
  <si>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</si>
  <si>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</si>
  <si>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</si>
  <si>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</si>
  <si>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</si>
  <si>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</si>
  <si>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</si>
  <si>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</si>
  <si>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</si>
  <si>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</si>
  <si>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</si>
  <si>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</si>
  <si>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</si>
  <si>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</si>
  <si>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</si>
  <si>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</si>
  <si>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</si>
  <si>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</si>
  <si>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</si>
  <si>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</si>
  <si>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</si>
  <si>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</si>
  <si>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</si>
  <si>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</si>
  <si>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</si>
  <si>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</si>
  <si>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</si>
  <si>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</si>
  <si>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</si>
  <si>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</si>
  <si>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</si>
  <si>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</si>
  <si>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</si>
  <si>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</si>
  <si>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</si>
  <si>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</si>
  <si>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</si>
  <si>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</si>
  <si>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</si>
  <si>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</si>
  <si>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</si>
  <si>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</si>
  <si>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</si>
  <si>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</si>
  <si>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</si>
  <si>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</si>
  <si>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</si>
  <si>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</si>
  <si>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</si>
  <si>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</si>
  <si>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</si>
  <si>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</si>
  <si>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</si>
  <si>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</si>
  <si>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</si>
  <si>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</si>
  <si>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</si>
  <si>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</si>
  <si>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</si>
  <si>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</si>
  <si>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</si>
  <si>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</si>
  <si>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</si>
  <si>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</si>
  <si>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</si>
  <si>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</si>
  <si>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</si>
  <si>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</si>
  <si>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</si>
  <si>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</si>
  <si>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</si>
  <si>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</si>
  <si>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</si>
  <si>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</si>
  <si>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</si>
  <si>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</si>
  <si>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</si>
  <si>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</si>
  <si>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</si>
  <si>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</si>
  <si>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</si>
  <si>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</si>
  <si>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</si>
  <si>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</si>
  <si>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</si>
  <si>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</si>
  <si>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</si>
  <si>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</si>
  <si>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</si>
  <si>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</si>
  <si>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</si>
  <si>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</si>
  <si>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</si>
  <si>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</si>
  <si>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</si>
  <si>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</si>
  <si>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</si>
  <si>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</si>
  <si>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</si>
  <si>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</si>
  <si>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</si>
  <si>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</si>
  <si>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</si>
  <si>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</si>
  <si>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</si>
  <si>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</si>
  <si>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</si>
  <si>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</si>
  <si>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</si>
  <si>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</si>
  <si>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</si>
  <si>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</si>
  <si>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</si>
  <si>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</si>
  <si>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</si>
  <si>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</si>
  <si>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</si>
  <si>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</si>
  <si>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</si>
  <si>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</si>
  <si>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</si>
  <si>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</si>
  <si>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</si>
  <si>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</si>
  <si>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</si>
  <si>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</si>
  <si>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</si>
  <si>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</si>
  <si>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</si>
  <si>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</si>
  <si>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</si>
  <si>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</si>
  <si>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</si>
  <si>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</si>
  <si>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</si>
  <si>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</si>
  <si>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</si>
  <si>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</si>
  <si>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</si>
  <si>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</si>
  <si>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</si>
  <si>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</si>
  <si>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</si>
  <si>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</si>
  <si>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</si>
  <si>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</si>
  <si>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</si>
  <si>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</si>
  <si>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</si>
  <si>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</si>
  <si>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</si>
  <si>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</si>
  <si>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</si>
  <si>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</si>
  <si>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</si>
  <si>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</si>
  <si>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</si>
  <si>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</si>
  <si>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</si>
  <si>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</si>
  <si>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</si>
  <si>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</si>
  <si>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</si>
  <si>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</si>
  <si>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</si>
  <si>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</si>
  <si>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</si>
  <si>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</si>
  <si>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</si>
  <si>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</si>
  <si>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</si>
  <si>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</si>
  <si>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</si>
  <si>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</si>
  <si>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</si>
  <si>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</si>
  <si>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</si>
  <si>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</si>
  <si>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</si>
  <si>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</si>
  <si>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</si>
  <si>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</si>
  <si>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</si>
  <si>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</si>
  <si>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</si>
  <si>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</si>
  <si>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</si>
  <si>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</si>
  <si>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</si>
  <si>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</si>
  <si>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</si>
  <si>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</si>
  <si>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</si>
  <si>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</si>
  <si>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</si>
  <si>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</si>
  <si>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</si>
  <si>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</si>
  <si>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</si>
  <si>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</si>
  <si>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</si>
  <si>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</si>
  <si>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</si>
  <si>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</si>
  <si>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</si>
  <si>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</si>
  <si>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</si>
  <si>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</si>
  <si>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</si>
  <si>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</si>
  <si>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</si>
  <si>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</si>
  <si>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</si>
  <si>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</si>
  <si>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</si>
  <si>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</si>
  <si>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</si>
  <si>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</si>
  <si>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</si>
  <si>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</si>
  <si>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</si>
  <si>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</si>
  <si>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</si>
  <si>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</si>
  <si>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</si>
  <si>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</si>
  <si>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</si>
  <si>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</si>
  <si>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</si>
  <si>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</si>
  <si>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</si>
  <si>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</si>
  <si>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</si>
  <si>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</si>
  <si>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</si>
  <si>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</si>
  <si>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</si>
  <si>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</si>
  <si>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</si>
  <si>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</si>
  <si>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</si>
  <si>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</si>
  <si>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</si>
  <si>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</si>
  <si>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</si>
  <si>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</si>
  <si>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</si>
  <si>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</si>
  <si>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</si>
  <si>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</si>
  <si>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</si>
  <si>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</si>
  <si>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</si>
  <si>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</si>
  <si>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</si>
  <si>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</si>
  <si>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</si>
  <si>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</si>
  <si>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</si>
  <si>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</si>
  <si>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</si>
  <si>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</si>
  <si>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</si>
  <si>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</si>
  <si>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</si>
  <si>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</si>
  <si>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</si>
  <si>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</si>
  <si>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</si>
  <si>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</si>
  <si>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</si>
  <si>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</si>
  <si>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</si>
  <si>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</si>
  <si>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</si>
  <si>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</si>
  <si>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</si>
  <si>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</si>
  <si>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</si>
  <si>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</si>
  <si>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</si>
  <si>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</si>
  <si>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</si>
  <si>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</si>
  <si>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</si>
  <si>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</si>
  <si>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</si>
  <si>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</si>
  <si>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</si>
  <si>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</si>
  <si>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</si>
  <si>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</si>
  <si>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</si>
  <si>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</si>
  <si>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</si>
  <si>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</si>
  <si>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</si>
  <si>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</si>
  <si>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</si>
  <si>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</si>
  <si>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</si>
  <si>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</si>
  <si>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</si>
  <si>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</si>
  <si>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</si>
  <si>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</si>
  <si>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</si>
  <si>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</si>
  <si>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</si>
  <si>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</si>
  <si>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</si>
  <si>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</si>
  <si>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</si>
  <si>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</si>
  <si>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</si>
  <si>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</si>
  <si>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</si>
  <si>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</si>
  <si>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</si>
  <si>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</si>
  <si>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</si>
  <si>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</si>
  <si>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</si>
  <si>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</si>
  <si>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</si>
  <si>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</si>
  <si>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</si>
  <si>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</si>
  <si>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</si>
  <si>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</si>
  <si>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</si>
  <si>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</si>
  <si>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</si>
  <si>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</si>
  <si>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</si>
  <si>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</si>
  <si>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</si>
  <si>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</si>
  <si>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</si>
  <si>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</si>
  <si>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</si>
  <si>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</si>
  <si>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</si>
  <si>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</si>
  <si>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</si>
  <si>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</si>
  <si>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</si>
  <si>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</si>
  <si>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</si>
  <si>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</si>
  <si>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</si>
  <si>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</si>
  <si>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</si>
  <si>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</si>
  <si>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</si>
  <si>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</si>
  <si>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</si>
  <si>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</si>
  <si>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</si>
  <si>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</si>
  <si>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</si>
  <si>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</si>
  <si>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</si>
  <si>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</si>
  <si>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</si>
  <si>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</si>
  <si>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</si>
  <si>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</si>
  <si>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</si>
  <si>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</si>
  <si>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</si>
  <si>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</si>
  <si>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</si>
  <si>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</si>
  <si>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</si>
  <si>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</si>
  <si>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</si>
  <si>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</si>
  <si>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</si>
  <si>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</si>
  <si>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</si>
  <si>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</si>
  <si>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</si>
  <si>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</si>
  <si>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</si>
  <si>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</si>
  <si>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</si>
  <si>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</si>
  <si>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</si>
  <si>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</si>
  <si>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</si>
  <si>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</si>
  <si>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</si>
  <si>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</si>
  <si>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</si>
  <si>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</si>
  <si>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</si>
  <si>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</si>
  <si>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</si>
  <si>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</si>
  <si>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</si>
  <si>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</si>
  <si>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</si>
  <si>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</si>
  <si>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</si>
  <si>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</si>
  <si>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</si>
  <si>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</si>
  <si>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</si>
  <si>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</si>
  <si>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</si>
  <si>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</si>
  <si>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</si>
  <si>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</si>
  <si>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</si>
  <si>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</si>
  <si>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</si>
  <si>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</si>
  <si>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</si>
  <si>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</si>
  <si>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</si>
  <si>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</si>
  <si>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</si>
  <si>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</si>
  <si>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</si>
  <si>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</si>
  <si>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</si>
  <si>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</si>
  <si>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</si>
  <si>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</si>
  <si>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</si>
  <si>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</si>
  <si>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</si>
  <si>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</si>
  <si>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</si>
  <si>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</si>
  <si>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</si>
  <si>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</si>
  <si>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</si>
  <si>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</si>
  <si>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</si>
  <si>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</si>
  <si>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</si>
  <si>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</si>
  <si>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</si>
  <si>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</si>
  <si>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</si>
  <si>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</si>
  <si>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</si>
  <si>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</si>
  <si>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</si>
  <si>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</si>
  <si>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</si>
  <si>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</si>
  <si>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</si>
  <si>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</si>
  <si>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</si>
  <si>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</si>
  <si>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</si>
  <si>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</si>
  <si>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</si>
  <si>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</si>
  <si>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</si>
  <si>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</si>
  <si>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</si>
  <si>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</si>
  <si>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</si>
  <si>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</si>
  <si>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</si>
  <si>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</si>
  <si>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</si>
  <si>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</si>
  <si>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</si>
  <si>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</si>
  <si>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</si>
  <si>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</si>
  <si>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</si>
  <si>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</si>
  <si>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</si>
  <si>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</si>
  <si>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</si>
  <si>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</si>
  <si>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</si>
  <si>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</si>
  <si>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</si>
  <si>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</si>
  <si>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</si>
  <si>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</si>
  <si>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</si>
  <si>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</si>
  <si>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</si>
  <si>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</si>
  <si>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</si>
  <si>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</si>
  <si>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</si>
  <si>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</si>
  <si>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</si>
  <si>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</si>
  <si>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</si>
  <si>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</si>
  <si>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</si>
  <si>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</si>
  <si>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</si>
  <si>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</si>
  <si>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</si>
  <si>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</si>
  <si>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</si>
  <si>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</si>
  <si>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</si>
  <si>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</si>
  <si>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</si>
  <si>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</si>
  <si>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</si>
  <si>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</si>
  <si>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</si>
  <si>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</si>
  <si>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</si>
  <si>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</si>
  <si>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</si>
  <si>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</si>
  <si>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</si>
  <si>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</si>
  <si>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</si>
  <si>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</si>
  <si>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</si>
  <si>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</si>
  <si>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</si>
  <si>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</si>
  <si>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</si>
  <si>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</si>
  <si>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</si>
  <si>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</si>
  <si>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</si>
  <si>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</si>
  <si>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</si>
  <si>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</si>
  <si>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</si>
  <si>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</si>
  <si>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</si>
  <si>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</si>
  <si>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</si>
  <si>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</si>
  <si>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</si>
  <si>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</si>
  <si>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</si>
  <si>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</si>
  <si>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</si>
  <si>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</si>
  <si>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</si>
  <si>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</si>
  <si>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</si>
  <si>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</si>
  <si>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</si>
  <si>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</si>
  <si>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</si>
  <si>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</si>
  <si>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</si>
  <si>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</si>
  <si>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</si>
  <si>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</si>
  <si>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</si>
  <si>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</si>
  <si>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</si>
  <si>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</si>
  <si>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</si>
  <si>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</si>
  <si>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</si>
  <si>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</si>
  <si>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</si>
  <si>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</si>
  <si>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</si>
  <si>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</si>
  <si>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</si>
  <si>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</si>
  <si>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</si>
  <si>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</si>
  <si>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</si>
  <si>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</si>
  <si>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</si>
  <si>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</si>
  <si>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</si>
  <si>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</si>
  <si>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</si>
  <si>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</si>
  <si>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</si>
  <si>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</si>
  <si>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</si>
  <si>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</si>
  <si>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</si>
  <si>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</si>
  <si>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</si>
  <si>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</si>
  <si>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</si>
  <si>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</si>
  <si>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</si>
  <si>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</si>
  <si>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</si>
  <si>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</si>
  <si>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</si>
  <si>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</si>
  <si>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</si>
  <si>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</si>
  <si>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</si>
  <si>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</si>
  <si>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</si>
  <si>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</si>
  <si>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</si>
  <si>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</si>
  <si>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</si>
  <si>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</si>
  <si>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</si>
  <si>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</si>
  <si>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</si>
  <si>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</si>
  <si>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</si>
  <si>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</si>
  <si>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</si>
  <si>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</si>
  <si>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</si>
  <si>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</si>
  <si>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</si>
  <si>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</si>
  <si>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</si>
  <si>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</si>
  <si>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</si>
  <si>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</si>
  <si>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</si>
  <si>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</si>
  <si>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</si>
  <si>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</si>
  <si>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</si>
  <si>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</si>
  <si>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</si>
  <si>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</si>
  <si>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</si>
  <si>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</si>
  <si>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</si>
  <si>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</si>
  <si>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</si>
  <si>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</si>
  <si>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</si>
  <si>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</si>
  <si>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</si>
  <si>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</si>
  <si>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</si>
  <si>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</si>
  <si>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</si>
  <si>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</si>
  <si>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</si>
  <si>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</si>
  <si>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</si>
  <si>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</si>
  <si>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</si>
  <si>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</si>
  <si>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</si>
  <si>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</si>
  <si>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</si>
  <si>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</si>
  <si>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</si>
  <si>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</si>
  <si>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</si>
  <si>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</si>
  <si>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</si>
  <si>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</si>
  <si>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</si>
  <si>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</si>
  <si>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</si>
  <si>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</si>
  <si>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</si>
  <si>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</si>
  <si>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</si>
  <si>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</si>
  <si>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</si>
  <si>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</si>
  <si>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</si>
  <si>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</si>
  <si>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</si>
  <si>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</si>
  <si>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</si>
  <si>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</si>
  <si>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</si>
  <si>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</si>
  <si>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</si>
  <si>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</si>
  <si>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</si>
  <si>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</si>
  <si>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</si>
  <si>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</si>
  <si>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</si>
  <si>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</si>
  <si>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</si>
  <si>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</si>
  <si>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</si>
  <si>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</si>
  <si>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</si>
  <si>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</si>
  <si>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</si>
  <si>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</si>
  <si>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</si>
  <si>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</si>
  <si>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</si>
  <si>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</si>
  <si>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</si>
  <si>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</si>
  <si>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</si>
  <si>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</si>
  <si>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</si>
  <si>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</si>
  <si>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</si>
  <si>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</si>
  <si>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</si>
  <si>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</si>
  <si>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</si>
  <si>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</si>
  <si>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</si>
  <si>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</si>
  <si>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</si>
  <si>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</si>
  <si>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</si>
  <si>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</si>
  <si>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</si>
  <si>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</si>
  <si>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</si>
  <si>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</si>
  <si>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</si>
  <si>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</si>
  <si>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</si>
  <si>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</si>
  <si>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</si>
  <si>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</si>
  <si>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</si>
  <si>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</si>
  <si>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</si>
  <si>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</si>
  <si>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</si>
  <si>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</si>
  <si>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</si>
  <si>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</si>
  <si>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</si>
  <si>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</si>
  <si>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</si>
  <si>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</si>
  <si>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</si>
  <si>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</si>
  <si>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</si>
  <si>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</si>
  <si>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</si>
  <si>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</si>
  <si>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</si>
  <si>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</si>
  <si>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</si>
  <si>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</si>
  <si>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</si>
  <si>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</si>
  <si>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</si>
  <si>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</si>
  <si>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</si>
  <si>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</si>
  <si>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</si>
  <si>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</si>
  <si>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</si>
  <si>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</si>
  <si>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</si>
  <si>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</si>
  <si>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</si>
  <si>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</si>
  <si>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</si>
  <si>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</si>
  <si>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</si>
  <si>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</si>
  <si>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</si>
  <si>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</si>
  <si>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</si>
  <si>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</si>
  <si>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</si>
  <si>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</si>
  <si>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</si>
  <si>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</si>
  <si>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</si>
  <si>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</si>
  <si>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</si>
  <si>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</si>
  <si>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</si>
  <si>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</si>
  <si>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</si>
  <si>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</si>
  <si>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</si>
  <si>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</si>
  <si>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</si>
  <si>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</si>
  <si>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</si>
  <si>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</si>
  <si>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</si>
  <si>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</si>
  <si>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</si>
  <si>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</si>
  <si>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</si>
  <si>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</si>
  <si>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</si>
  <si>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</si>
  <si>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</si>
  <si>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</si>
  <si>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</si>
  <si>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</si>
  <si>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</si>
  <si>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</si>
  <si>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</si>
  <si>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</si>
  <si>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</si>
  <si>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</si>
  <si>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</si>
  <si>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</si>
  <si>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</si>
  <si>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</si>
  <si>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</si>
  <si>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</si>
  <si>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</si>
  <si>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</si>
  <si>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</si>
  <si>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</si>
  <si>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</si>
  <si>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</si>
  <si>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</si>
  <si>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</si>
  <si>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</si>
  <si>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</si>
  <si>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</si>
  <si>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</si>
  <si>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</si>
  <si>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</si>
  <si>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</si>
  <si>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</si>
  <si>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</si>
  <si>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</si>
  <si>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</si>
  <si>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</si>
  <si>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</si>
  <si>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</si>
  <si>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</si>
  <si>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</si>
  <si>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</si>
  <si>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</si>
  <si>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</si>
  <si>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</si>
  <si>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</si>
  <si>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</si>
  <si>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</si>
  <si>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</si>
  <si>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</si>
  <si>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</si>
  <si>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</si>
  <si>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</si>
  <si>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</si>
  <si>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</si>
  <si>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</si>
  <si>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</si>
  <si>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</si>
  <si>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</si>
  <si>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</si>
  <si>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</si>
  <si>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</si>
  <si>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</si>
  <si>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</si>
  <si>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</si>
  <si>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</si>
  <si>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</si>
  <si>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</si>
  <si>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</si>
  <si>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</si>
  <si>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</si>
  <si>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</si>
  <si>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</si>
  <si>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</si>
  <si>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</si>
  <si>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</si>
  <si>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</si>
  <si>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</si>
  <si>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</si>
  <si>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</si>
  <si>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</si>
  <si>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</si>
  <si>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</si>
  <si>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</si>
  <si>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</si>
  <si>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</si>
  <si>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</si>
  <si>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</si>
  <si>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</si>
  <si>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</si>
  <si>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</si>
  <si>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</si>
  <si>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</si>
  <si>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</si>
  <si>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</si>
  <si>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</si>
  <si>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</si>
  <si>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</si>
  <si>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</si>
  <si>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</si>
  <si>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</si>
  <si>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</si>
  <si>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</si>
  <si>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</si>
  <si>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</si>
  <si>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</si>
  <si>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</si>
  <si>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</si>
  <si>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</si>
  <si>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</si>
  <si>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</si>
  <si>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</si>
  <si>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</si>
  <si>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</si>
  <si>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</si>
  <si>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</si>
  <si>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</si>
  <si>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</si>
  <si>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</si>
  <si>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</si>
  <si>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</si>
  <si>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</si>
  <si>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</si>
  <si>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</si>
  <si>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</si>
  <si>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</si>
  <si>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</si>
  <si>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</si>
  <si>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</si>
  <si>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</si>
  <si>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</si>
  <si>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</si>
  <si>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</si>
  <si>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</si>
  <si>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</si>
  <si>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</si>
  <si>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</si>
  <si>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</si>
  <si>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</si>
  <si>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</si>
  <si>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</si>
  <si>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</si>
  <si>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</si>
  <si>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</si>
  <si>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</si>
  <si>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</si>
  <si>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</si>
  <si>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</si>
  <si>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</si>
  <si>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</si>
  <si>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</si>
  <si>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</si>
  <si>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</si>
  <si>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</si>
  <si>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</si>
  <si>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</si>
  <si>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</si>
  <si>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</si>
  <si>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</si>
  <si>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</si>
  <si>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</si>
  <si>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</si>
  <si>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</si>
  <si>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</si>
  <si>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</si>
  <si>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</si>
  <si>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</si>
  <si>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</si>
  <si>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</si>
  <si>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</si>
  <si>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</si>
  <si>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</si>
  <si>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</si>
  <si>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</si>
  <si>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</si>
  <si>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</si>
  <si>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</si>
  <si>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</si>
  <si>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</si>
  <si>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</si>
  <si>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</si>
  <si>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</si>
  <si>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</si>
  <si>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</si>
  <si>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</si>
  <si>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</si>
  <si>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</si>
  <si>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</si>
  <si>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</si>
  <si>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</si>
  <si>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</si>
  <si>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</si>
  <si>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</si>
  <si>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</si>
  <si>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</si>
  <si>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</si>
  <si>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</si>
  <si>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</si>
  <si>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</si>
  <si>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</si>
  <si>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</si>
  <si>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</si>
  <si>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</si>
  <si>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</si>
  <si>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</si>
  <si>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</si>
  <si>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</si>
  <si>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</si>
  <si>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</si>
  <si>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</si>
  <si>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</si>
  <si>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</si>
  <si>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</si>
  <si>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</si>
  <si>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</si>
  <si>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</si>
  <si>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</si>
  <si>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</si>
  <si>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</si>
  <si>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</si>
  <si>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</si>
  <si>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</si>
  <si>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</si>
  <si>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</si>
  <si>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</si>
  <si>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</si>
  <si>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</si>
  <si>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</si>
  <si>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</si>
  <si>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</si>
  <si>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</si>
  <si>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</si>
  <si>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</si>
  <si>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</si>
  <si>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</si>
  <si>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</si>
  <si>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</si>
  <si>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</si>
  <si>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</si>
  <si>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</si>
  <si>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</si>
  <si>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</si>
  <si>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</si>
  <si>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</si>
  <si>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</si>
  <si>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</si>
  <si>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</si>
  <si>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</si>
  <si>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</si>
  <si>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</si>
  <si>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</si>
  <si>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</si>
  <si>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</si>
  <si>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</si>
  <si>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</si>
  <si>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</si>
  <si>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</si>
  <si>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</si>
  <si>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</si>
  <si>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</si>
  <si>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</si>
  <si>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</si>
  <si>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</si>
  <si>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</si>
  <si>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</si>
  <si>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</si>
  <si>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</si>
  <si>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</si>
  <si>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</si>
  <si>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</si>
  <si>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</si>
  <si>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</si>
  <si>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</si>
  <si>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</si>
  <si>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</si>
  <si>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</si>
  <si>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</si>
  <si>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</si>
  <si>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</si>
  <si>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</si>
  <si>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</si>
  <si>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</si>
  <si>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</si>
  <si>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</si>
  <si>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</si>
  <si>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</si>
  <si>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</si>
  <si>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</si>
  <si>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</si>
  <si>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</si>
  <si>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</si>
  <si>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</si>
  <si>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</si>
  <si>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</si>
  <si>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</si>
  <si>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</si>
  <si>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</si>
  <si>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</si>
  <si>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</si>
  <si>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</si>
  <si>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</si>
  <si>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</si>
  <si>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</si>
  <si>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</si>
  <si>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</si>
  <si>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</si>
  <si>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</si>
  <si>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</si>
  <si>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</si>
  <si>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</si>
  <si>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</si>
  <si>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</si>
  <si>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</si>
  <si>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</si>
  <si>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</si>
  <si>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</si>
  <si>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</si>
  <si>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</si>
  <si>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</si>
  <si>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</si>
  <si>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</si>
  <si>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</si>
  <si>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</si>
  <si>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</si>
  <si>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</si>
  <si>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</si>
  <si>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</si>
  <si>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</si>
  <si>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</si>
  <si>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</si>
  <si>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</si>
  <si>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</si>
  <si>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</si>
  <si>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</si>
  <si>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</si>
  <si>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</si>
  <si>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</si>
  <si>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</si>
  <si>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</si>
  <si>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</si>
  <si>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</si>
  <si>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</si>
  <si>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</si>
  <si>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</si>
  <si>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</si>
  <si>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</si>
  <si>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</si>
  <si>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</si>
  <si>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</si>
  <si>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</si>
  <si>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</si>
  <si>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</si>
  <si>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</si>
  <si>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</si>
  <si>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</si>
  <si>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</si>
  <si>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</si>
  <si>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</si>
  <si>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</si>
  <si>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</si>
  <si>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</si>
  <si>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</si>
  <si>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</si>
  <si>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</si>
  <si>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</si>
  <si>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</si>
  <si>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</si>
  <si>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</si>
  <si>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</si>
  <si>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</si>
  <si>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</si>
  <si>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</si>
  <si>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</si>
  <si>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</si>
  <si>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</si>
  <si>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</si>
  <si>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</si>
  <si>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</si>
  <si>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</si>
  <si>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</si>
  <si>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</si>
  <si>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</si>
  <si>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</si>
  <si>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</si>
  <si>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</si>
  <si>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</si>
  <si>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</si>
  <si>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</si>
  <si>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</si>
  <si>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</si>
  <si>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</si>
  <si>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</si>
  <si>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</si>
  <si>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</si>
  <si>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</si>
  <si>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</si>
  <si>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</si>
  <si>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</si>
  <si>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</si>
  <si>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</si>
  <si>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</si>
  <si>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</si>
  <si>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</si>
  <si>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</si>
  <si>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</si>
  <si>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</si>
  <si>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</si>
  <si>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</si>
  <si>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</si>
  <si>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</si>
  <si>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</si>
  <si>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</si>
  <si>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</si>
  <si>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</si>
  <si>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</si>
  <si>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</si>
  <si>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</si>
  <si>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</si>
  <si>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</si>
  <si>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</si>
  <si>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</si>
  <si>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</si>
  <si>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</si>
  <si>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</si>
  <si>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</si>
  <si>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</si>
  <si>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</si>
  <si>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</si>
  <si>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</si>
  <si>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</si>
  <si>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</si>
  <si>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</si>
  <si>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</si>
  <si>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</si>
  <si>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</si>
  <si>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</si>
  <si>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</si>
  <si>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</si>
  <si>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</si>
  <si>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</si>
  <si>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</si>
  <si>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</si>
  <si>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</si>
  <si>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</si>
  <si>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</si>
  <si>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</si>
  <si>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</si>
  <si>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</si>
  <si>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</si>
  <si>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</si>
  <si>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</si>
  <si>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</si>
  <si>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</si>
  <si>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</si>
  <si>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</si>
  <si>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</si>
  <si>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</si>
  <si>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</si>
  <si>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</si>
  <si>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</si>
  <si>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</si>
  <si>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</si>
  <si>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</si>
  <si>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</si>
  <si>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</si>
  <si>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</si>
  <si>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</si>
  <si>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</si>
  <si>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</si>
  <si>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</si>
  <si>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</si>
  <si>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</si>
  <si>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</si>
  <si>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</si>
  <si>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</si>
  <si>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</si>
  <si>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</si>
  <si>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</si>
  <si>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</si>
  <si>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</si>
  <si>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</si>
  <si>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</si>
  <si>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</si>
  <si>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</si>
  <si>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</si>
  <si>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</si>
  <si>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</si>
  <si>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</si>
  <si>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</si>
  <si>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</si>
  <si>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</si>
  <si>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</si>
  <si>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</si>
  <si>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</si>
  <si>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</si>
  <si>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</si>
  <si>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</si>
  <si>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</si>
  <si>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</si>
  <si>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</si>
  <si>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</si>
  <si>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</si>
  <si>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</si>
  <si>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</si>
  <si>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</si>
  <si>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</si>
  <si>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</si>
  <si>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</si>
  <si>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</si>
  <si>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</si>
  <si>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</si>
  <si>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</si>
  <si>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</si>
  <si>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</si>
  <si>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</si>
  <si>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</si>
  <si>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</si>
  <si>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</si>
  <si>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</si>
  <si>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</si>
  <si>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</si>
  <si>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</si>
  <si>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</si>
  <si>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</si>
  <si>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</si>
  <si>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</si>
  <si>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</si>
  <si>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</si>
  <si>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</si>
  <si>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</si>
  <si>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</si>
  <si>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</si>
  <si>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</si>
  <si>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</si>
  <si>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</si>
  <si>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</si>
  <si>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</si>
  <si>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</si>
  <si>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</si>
  <si>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</si>
  <si>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</si>
  <si>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</si>
  <si>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</si>
  <si>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</si>
  <si>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</si>
  <si>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</si>
  <si>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</si>
  <si>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</si>
  <si>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</si>
  <si>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</si>
  <si>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</si>
  <si>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</si>
  <si>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</si>
  <si>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</si>
  <si>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</si>
  <si>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</si>
  <si>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</si>
  <si>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</si>
  <si>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</si>
  <si>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</si>
  <si>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</si>
  <si>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</si>
  <si>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</si>
  <si>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</si>
  <si>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</si>
  <si>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</si>
  <si>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</si>
  <si>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</si>
  <si>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</si>
  <si>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</si>
  <si>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</si>
  <si>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</si>
  <si>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</si>
  <si>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</si>
  <si>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</si>
  <si>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</si>
  <si>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</si>
  <si>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</si>
  <si>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</si>
  <si>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</si>
  <si>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</si>
  <si>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</si>
  <si>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</si>
  <si>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</si>
  <si>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</si>
  <si>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</si>
  <si>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</si>
  <si>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</si>
  <si>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</si>
  <si>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</si>
  <si>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</si>
  <si>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</si>
  <si>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</si>
  <si>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</si>
  <si>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</si>
  <si>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</si>
  <si>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</si>
  <si>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</si>
  <si>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</si>
  <si>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</si>
  <si>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</si>
  <si>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</si>
  <si>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</si>
  <si>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</si>
  <si>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</si>
  <si>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</si>
  <si>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</si>
  <si>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</si>
  <si>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</si>
  <si>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</si>
  <si>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</si>
  <si>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</si>
  <si>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</si>
  <si>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</si>
  <si>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</si>
  <si>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</si>
  <si>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</si>
  <si>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</si>
  <si>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</si>
  <si>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</si>
  <si>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</si>
  <si>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</si>
  <si>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</si>
  <si>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</si>
  <si>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</si>
  <si>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</si>
  <si>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</si>
  <si>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</si>
  <si>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</si>
  <si>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</si>
  <si>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</si>
  <si>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</si>
  <si>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</si>
  <si>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</si>
  <si>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</si>
  <si>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</si>
  <si>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</si>
  <si>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</si>
  <si>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</si>
  <si>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</si>
  <si>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</si>
  <si>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</si>
  <si>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</si>
  <si>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</si>
  <si>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</si>
  <si>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</si>
  <si>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</si>
  <si>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</si>
  <si>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</si>
  <si>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</si>
  <si>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</si>
  <si>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</si>
  <si>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</si>
  <si>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</si>
  <si>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</si>
  <si>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</si>
  <si>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</si>
  <si>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</si>
  <si>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</si>
  <si>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</si>
  <si>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</si>
  <si>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</si>
  <si>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</si>
  <si>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</si>
  <si>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</si>
  <si>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</si>
  <si>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</si>
  <si>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</si>
  <si>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</si>
  <si>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</si>
  <si>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</si>
  <si>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</si>
  <si>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</si>
  <si>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</si>
  <si>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</si>
  <si>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</si>
  <si>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</si>
  <si>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</si>
  <si>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</si>
  <si>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</si>
  <si>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</si>
  <si>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</si>
  <si>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</si>
  <si>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</si>
  <si>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</si>
  <si>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</si>
  <si>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</si>
  <si>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</si>
  <si>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</si>
  <si>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</si>
  <si>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</si>
  <si>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</si>
  <si>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</si>
  <si>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</si>
  <si>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</si>
  <si>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</si>
  <si>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</si>
  <si>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</si>
  <si>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</si>
  <si>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</si>
  <si>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</si>
  <si>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</si>
  <si>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</si>
  <si>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</si>
  <si>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</si>
  <si>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</si>
  <si>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</si>
  <si>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</si>
  <si>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</si>
  <si>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</si>
  <si>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</si>
  <si>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</si>
  <si>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</si>
  <si>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</si>
  <si>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</si>
  <si>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</si>
  <si>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</si>
  <si>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</si>
  <si>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</si>
  <si>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</si>
  <si>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</si>
  <si>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</si>
  <si>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</si>
  <si>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</si>
  <si>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</si>
  <si>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</si>
  <si>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</si>
  <si>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</si>
  <si>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</si>
  <si>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</si>
  <si>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</si>
  <si>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</si>
  <si>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</si>
  <si>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</si>
  <si>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</si>
  <si>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</si>
  <si>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</si>
  <si>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</si>
  <si>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</si>
  <si>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</si>
  <si>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</si>
  <si>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</si>
  <si>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</si>
  <si>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</si>
  <si>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</si>
  <si>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</si>
  <si>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</si>
  <si>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</si>
  <si>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</si>
  <si>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</si>
  <si>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</si>
  <si>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</si>
  <si>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</si>
  <si>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</si>
  <si>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</si>
  <si>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</si>
  <si>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</si>
  <si>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</si>
  <si>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</si>
  <si>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</si>
  <si>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</si>
  <si>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</si>
  <si>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</si>
  <si>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</si>
  <si>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</si>
  <si>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</si>
  <si>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</si>
  <si>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</si>
  <si>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</si>
  <si>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</si>
  <si>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</si>
  <si>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</si>
  <si>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</si>
  <si>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</si>
  <si>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</si>
  <si>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</si>
  <si>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</si>
  <si>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</si>
  <si>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</si>
  <si>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</si>
  <si>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</si>
  <si>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</si>
  <si>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</si>
  <si>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</si>
  <si>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</si>
  <si>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</si>
  <si>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</si>
  <si>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</si>
  <si>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</si>
  <si>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</si>
  <si>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</si>
  <si>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</si>
  <si>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</si>
  <si>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</si>
  <si>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</si>
  <si>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</si>
  <si>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</si>
  <si>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</si>
  <si>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</si>
  <si>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</si>
  <si>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</si>
  <si>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</si>
  <si>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</si>
  <si>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</si>
  <si>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</si>
  <si>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</si>
  <si>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</si>
  <si>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</si>
  <si>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</si>
  <si>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</si>
  <si>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</si>
  <si>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</si>
  <si>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</si>
  <si>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</si>
  <si>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</si>
  <si>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</si>
  <si>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</si>
  <si>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</si>
  <si>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</si>
  <si>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</si>
  <si>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</si>
  <si>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</si>
  <si>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</si>
  <si>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</si>
  <si>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</si>
  <si>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</si>
  <si>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</si>
  <si>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</si>
  <si>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</si>
  <si>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</si>
  <si>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</si>
  <si>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</si>
  <si>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</si>
  <si>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</si>
  <si>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</si>
  <si>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</si>
  <si>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</si>
  <si>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</si>
  <si>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</si>
  <si>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</si>
  <si>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</si>
  <si>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</si>
  <si>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</si>
  <si>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</si>
  <si>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</si>
  <si>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</si>
  <si>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</si>
  <si>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</si>
  <si>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</si>
  <si>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</si>
  <si>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</si>
  <si>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</si>
  <si>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</si>
  <si>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</si>
  <si>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</si>
  <si>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</si>
  <si>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</si>
  <si>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</si>
  <si>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</si>
  <si>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</si>
  <si>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</si>
  <si>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</si>
  <si>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</si>
  <si>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</si>
  <si>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</si>
  <si>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</si>
  <si>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</si>
  <si>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</si>
  <si>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</si>
  <si>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</si>
  <si>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</si>
  <si>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</si>
  <si>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</si>
  <si>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</si>
  <si>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</si>
  <si>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</si>
  <si>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</si>
  <si>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</si>
  <si>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</si>
  <si>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</si>
  <si>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</si>
  <si>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</si>
  <si>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</si>
  <si>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</si>
  <si>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</si>
  <si>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</si>
  <si>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</si>
  <si>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</si>
  <si>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</si>
  <si>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</si>
  <si>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</si>
  <si>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</si>
  <si>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</si>
  <si>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</si>
  <si>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</si>
  <si>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</si>
  <si>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</si>
  <si>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</si>
  <si>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</si>
  <si>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</si>
  <si>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</si>
  <si>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</si>
  <si>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</si>
  <si>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</si>
  <si>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</si>
  <si>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</si>
  <si>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</si>
  <si>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</si>
  <si>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</si>
  <si>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</si>
  <si>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</si>
  <si>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</si>
  <si>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</si>
  <si>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</si>
  <si>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</si>
  <si>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</si>
  <si>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</si>
  <si>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</si>
  <si>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</si>
  <si>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</si>
  <si>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</si>
  <si>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</si>
  <si>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</si>
  <si>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</si>
  <si>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</si>
  <si>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</si>
  <si>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</si>
  <si>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</si>
  <si>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</si>
  <si>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</si>
  <si>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</si>
  <si>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</si>
  <si>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</si>
  <si>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</si>
  <si>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</si>
  <si>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</si>
  <si>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</si>
  <si>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</si>
  <si>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</si>
  <si>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</si>
  <si>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</si>
  <si>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</si>
  <si>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</si>
  <si>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</si>
  <si>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</si>
  <si>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</si>
  <si>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</si>
  <si>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</si>
  <si>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</si>
  <si>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</si>
  <si>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</si>
  <si>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</si>
  <si>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</si>
  <si>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</si>
  <si>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</si>
  <si>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</si>
  <si>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</si>
  <si>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</si>
  <si>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</si>
  <si>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</si>
  <si>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</si>
  <si>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</si>
  <si>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</si>
  <si>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</si>
  <si>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</si>
  <si>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</si>
  <si>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</si>
  <si>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</si>
  <si>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</si>
  <si>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</si>
  <si>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</si>
  <si>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</si>
  <si>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</si>
  <si>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</si>
  <si>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</si>
  <si>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</si>
  <si>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</si>
  <si>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</si>
  <si>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</si>
  <si>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</si>
  <si>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</si>
  <si>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</si>
  <si>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</si>
  <si>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</si>
  <si>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</si>
  <si>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</si>
  <si>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</si>
  <si>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</si>
  <si>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</si>
  <si>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</si>
  <si>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</si>
  <si>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</si>
  <si>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</si>
  <si>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</si>
  <si>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</si>
  <si>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</si>
  <si>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</si>
  <si>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</si>
  <si>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</si>
  <si>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</si>
  <si>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</si>
  <si>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</si>
  <si>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</si>
  <si>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</si>
  <si>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</si>
  <si>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</si>
  <si>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</si>
  <si>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</si>
  <si>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</si>
  <si>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</si>
  <si>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</si>
  <si>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</si>
  <si>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</si>
  <si>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</si>
  <si>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</si>
  <si>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</si>
  <si>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</si>
  <si>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</si>
  <si>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</si>
  <si>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</si>
  <si>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</si>
  <si>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</si>
  <si>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</si>
  <si>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</si>
  <si>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</si>
  <si>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</si>
  <si>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</si>
  <si>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</si>
  <si>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</si>
  <si>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</si>
  <si>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</si>
  <si>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</si>
  <si>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</si>
  <si>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</si>
  <si>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</si>
  <si>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</si>
  <si>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</si>
  <si>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</si>
  <si>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</si>
  <si>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</si>
  <si>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</si>
  <si>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</si>
  <si>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</si>
  <si>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</si>
  <si>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</si>
  <si>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</si>
  <si>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</si>
  <si>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</si>
  <si>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</si>
  <si>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</si>
  <si>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</si>
  <si>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</si>
  <si>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</si>
  <si>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</si>
  <si>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</si>
  <si>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</si>
  <si>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</si>
  <si>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</si>
  <si>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</si>
  <si>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</si>
  <si>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</si>
  <si>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</si>
  <si>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</si>
  <si>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</si>
  <si>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</si>
  <si>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</si>
  <si>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</si>
  <si>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</si>
  <si>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</si>
  <si>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</si>
  <si>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</si>
  <si>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</si>
  <si>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</si>
  <si>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</si>
  <si>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</si>
  <si>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</si>
  <si>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</si>
  <si>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</si>
  <si>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</si>
  <si>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</si>
  <si>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</si>
  <si>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</si>
  <si>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</si>
  <si>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</si>
  <si>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</si>
  <si>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</si>
  <si>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</si>
  <si>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</si>
  <si>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</si>
  <si>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</si>
  <si>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</si>
  <si>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</si>
  <si>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</si>
  <si>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</si>
  <si>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</si>
  <si>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</si>
  <si>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</si>
  <si>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</si>
  <si>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</si>
  <si>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</si>
  <si>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</si>
  <si>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</si>
  <si>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</si>
  <si>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</si>
  <si>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</si>
  <si>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</si>
  <si>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</si>
  <si>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</si>
  <si>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</si>
  <si>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</si>
  <si>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</si>
  <si>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</si>
  <si>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</si>
  <si>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</si>
  <si>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</si>
  <si>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</si>
  <si>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</si>
  <si>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</si>
  <si>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</si>
  <si>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</si>
  <si>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</si>
  <si>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</si>
  <si>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</si>
  <si>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</si>
  <si>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</si>
  <si>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</si>
  <si>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</si>
  <si>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</si>
  <si>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</si>
  <si>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</si>
  <si>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</si>
  <si>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</si>
  <si>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</si>
  <si>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</si>
  <si>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</si>
  <si>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</si>
  <si>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</si>
  <si>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</si>
  <si>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</si>
  <si>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</si>
  <si>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</si>
  <si>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</si>
  <si>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</si>
  <si>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</si>
  <si>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</si>
  <si>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</si>
  <si>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</si>
  <si>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</si>
  <si>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</si>
  <si>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</si>
  <si>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</si>
  <si>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</si>
  <si>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</si>
  <si>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</si>
  <si>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</si>
  <si>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</si>
  <si>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</si>
  <si>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</si>
  <si>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</si>
  <si>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</si>
  <si>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</si>
  <si>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</si>
  <si>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</si>
  <si>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</si>
  <si>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</si>
  <si>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</si>
  <si>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</si>
  <si>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</si>
  <si>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</si>
  <si>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</si>
  <si>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</si>
  <si>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</si>
  <si>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</si>
  <si>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</si>
  <si>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</si>
  <si>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</si>
  <si>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</si>
  <si>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</si>
  <si>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</si>
  <si>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</si>
  <si>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</si>
  <si>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</si>
  <si>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</si>
  <si>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</si>
  <si>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</si>
  <si>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</si>
  <si>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</si>
  <si>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</si>
  <si>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</si>
  <si>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</si>
  <si>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</si>
  <si>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</si>
  <si>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</si>
  <si>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</si>
  <si>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</si>
  <si>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</si>
  <si>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</si>
  <si>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</si>
  <si>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</si>
  <si>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</si>
  <si>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</si>
  <si>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</si>
  <si>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</si>
  <si>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</si>
  <si>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</si>
  <si>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</si>
  <si>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</si>
  <si>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</si>
  <si>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</si>
  <si>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</si>
  <si>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</si>
  <si>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</si>
  <si>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</si>
  <si>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</si>
  <si>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</si>
  <si>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</si>
  <si>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</si>
  <si>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</si>
  <si>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</si>
  <si>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</si>
  <si>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</si>
  <si>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</si>
  <si>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</si>
  <si>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</si>
  <si>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</si>
  <si>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</si>
  <si>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</si>
  <si>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</si>
  <si>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</si>
  <si>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</si>
  <si>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</si>
  <si>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</si>
  <si>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</si>
  <si>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</si>
  <si>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</si>
  <si>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</si>
  <si>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</si>
  <si>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</si>
  <si>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</si>
  <si>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</si>
  <si>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</si>
  <si>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</si>
  <si>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</si>
  <si>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</si>
  <si>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</si>
  <si>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</si>
  <si>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</si>
  <si>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</si>
  <si>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</si>
  <si>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</si>
  <si>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</si>
  <si>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</si>
  <si>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</si>
  <si>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</si>
  <si>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</si>
  <si>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</si>
  <si>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</si>
  <si>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</si>
  <si>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</si>
  <si>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</si>
  <si>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</si>
  <si>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</si>
  <si>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</si>
  <si>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</si>
  <si>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</si>
  <si>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</si>
  <si>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</si>
  <si>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</si>
  <si>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</si>
  <si>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</si>
  <si>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</si>
  <si>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</si>
  <si>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</si>
  <si>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</si>
  <si>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</si>
  <si>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</si>
  <si>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</si>
  <si>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</si>
  <si>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</si>
  <si>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</si>
  <si>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</si>
  <si>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</si>
  <si>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</si>
  <si>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</si>
  <si>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</si>
  <si>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</si>
  <si>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</si>
  <si>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</si>
  <si>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</si>
  <si>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</si>
  <si>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</si>
  <si>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</si>
  <si>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</si>
  <si>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</si>
  <si>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</si>
  <si>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</si>
  <si>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</si>
  <si>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</si>
  <si>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</si>
  <si>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</si>
  <si>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</si>
  <si>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</si>
  <si>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</si>
  <si>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</si>
  <si>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</si>
  <si>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</si>
  <si>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</si>
  <si>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</si>
  <si>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</si>
  <si>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</si>
  <si>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</si>
  <si>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</si>
  <si>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</si>
  <si>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</si>
  <si>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</si>
  <si>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</si>
  <si>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</si>
  <si>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</si>
  <si>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</si>
  <si>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</si>
  <si>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</si>
  <si>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</si>
  <si>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</si>
  <si>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</si>
  <si>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</si>
  <si>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</si>
  <si>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</si>
  <si>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</si>
  <si>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</si>
  <si>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</si>
  <si>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</si>
  <si>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</si>
  <si>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</si>
  <si>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</si>
  <si>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</si>
  <si>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</si>
  <si>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</si>
  <si>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</si>
  <si>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</si>
  <si>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</si>
  <si>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</si>
  <si>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</si>
  <si>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</si>
  <si>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</si>
  <si>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</si>
  <si>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</si>
  <si>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</si>
  <si>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</si>
  <si>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</si>
  <si>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</si>
  <si>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</si>
  <si>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</si>
  <si>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</si>
  <si>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</si>
  <si>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</si>
  <si>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</si>
  <si>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</si>
  <si>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</si>
  <si>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</si>
  <si>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</si>
  <si>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</si>
  <si>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</si>
  <si>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</si>
  <si>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</si>
  <si>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</si>
  <si>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</si>
  <si>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</si>
  <si>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</si>
  <si>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</si>
  <si>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</si>
  <si>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</si>
  <si>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</si>
  <si>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</si>
  <si>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</si>
  <si>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</si>
  <si>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</si>
  <si>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</si>
  <si>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</si>
  <si>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</si>
  <si>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</si>
  <si>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</si>
  <si>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</si>
  <si>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</si>
  <si>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</si>
  <si>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</si>
  <si>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</si>
  <si>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</si>
  <si>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</si>
  <si>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</si>
  <si>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</si>
  <si>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</si>
  <si>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</si>
  <si>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</si>
  <si>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</si>
  <si>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</si>
  <si>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</si>
  <si>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</si>
  <si>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</si>
  <si>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</si>
  <si>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</si>
  <si>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</si>
  <si>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</si>
  <si>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</si>
  <si>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</si>
  <si>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</si>
  <si>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</si>
  <si>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</si>
  <si>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</si>
  <si>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</si>
  <si>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</si>
  <si>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</si>
  <si>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</si>
  <si>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</si>
  <si>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</si>
  <si>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</si>
  <si>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</si>
  <si>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</si>
  <si>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</si>
  <si>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</si>
  <si>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</si>
  <si>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</si>
  <si>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</si>
  <si>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</si>
  <si>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</si>
  <si>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</si>
  <si>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</si>
  <si>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</si>
  <si>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</si>
  <si>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</si>
  <si>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</si>
  <si>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</si>
  <si>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</si>
  <si>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</si>
  <si>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</si>
  <si>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</si>
  <si>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</si>
  <si>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</si>
  <si>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</si>
  <si>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</si>
  <si>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</si>
  <si>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</si>
  <si>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</si>
  <si>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</si>
  <si>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</si>
  <si>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</si>
  <si>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</si>
  <si>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</si>
  <si>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</si>
  <si>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</si>
  <si>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</si>
  <si>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</si>
  <si>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</si>
  <si>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</si>
  <si>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</si>
  <si>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</si>
  <si>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</si>
  <si>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</si>
  <si>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</si>
  <si>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</si>
  <si>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</si>
  <si>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</si>
  <si>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</si>
  <si>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</si>
  <si>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</si>
  <si>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</si>
  <si>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</si>
  <si>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</si>
  <si>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</si>
  <si>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</si>
  <si>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</si>
  <si>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</si>
  <si>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</si>
  <si>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</si>
  <si>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</si>
  <si>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</si>
  <si>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</si>
  <si>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</si>
  <si>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</si>
  <si>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</si>
  <si>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</si>
  <si>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</si>
  <si>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</si>
  <si>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</si>
  <si>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</si>
  <si>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</si>
  <si>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</si>
  <si>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</si>
  <si>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</si>
  <si>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</si>
  <si>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</si>
  <si>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</si>
  <si>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</si>
  <si>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</si>
  <si>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</si>
  <si>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</si>
  <si>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</si>
  <si>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</si>
  <si>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</si>
  <si>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</si>
  <si>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</si>
  <si>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</si>
  <si>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</si>
  <si>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</si>
  <si>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</si>
  <si>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</si>
  <si>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</si>
  <si>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</si>
  <si>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</si>
  <si>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</si>
  <si>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</si>
  <si>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</si>
  <si>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</si>
  <si>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</si>
  <si>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</si>
  <si>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</si>
  <si>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</si>
  <si>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</si>
  <si>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</si>
  <si>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</si>
  <si>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</si>
  <si>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</si>
  <si>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</si>
  <si>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</si>
  <si>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</si>
  <si>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</si>
  <si>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</si>
  <si>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</si>
  <si>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</si>
  <si>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</si>
  <si>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</si>
  <si>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</si>
  <si>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</si>
  <si>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</si>
  <si>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</si>
  <si>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</si>
  <si>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</si>
  <si>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</si>
  <si>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</si>
  <si>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</si>
  <si>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</si>
  <si>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</si>
  <si>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</si>
  <si>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</si>
  <si>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</si>
  <si>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</si>
  <si>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</si>
  <si>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</si>
  <si>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</si>
  <si>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</si>
  <si>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</si>
  <si>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</si>
  <si>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</si>
  <si>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</si>
  <si>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</si>
  <si>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</si>
  <si>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</si>
  <si>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</si>
  <si>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</si>
  <si>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</si>
  <si>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</si>
  <si>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</si>
  <si>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</si>
  <si>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</si>
  <si>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</si>
  <si>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</si>
  <si>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</si>
  <si>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</si>
  <si>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</si>
  <si>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</si>
  <si>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</si>
  <si>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</si>
  <si>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</si>
  <si>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</si>
  <si>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</si>
  <si>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</si>
  <si>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</si>
  <si>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</si>
  <si>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</si>
  <si>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</si>
  <si>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</si>
  <si>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</si>
  <si>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</si>
  <si>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</si>
  <si>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</si>
  <si>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</si>
  <si>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</si>
  <si>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</si>
  <si>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</si>
  <si>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</si>
  <si>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</si>
  <si>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</si>
  <si>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</si>
  <si>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</si>
  <si>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</si>
  <si>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</si>
  <si>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</si>
  <si>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</si>
  <si>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</si>
  <si>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</si>
  <si>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</si>
  <si>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</si>
  <si>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</si>
  <si>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</si>
  <si>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</si>
  <si>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</si>
  <si>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</si>
  <si>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</si>
  <si>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</si>
  <si>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</si>
  <si>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</si>
  <si>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</si>
  <si>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</si>
  <si>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</si>
  <si>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</si>
  <si>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</si>
  <si>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</si>
  <si>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</si>
  <si>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</si>
  <si>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</si>
  <si>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</si>
  <si>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</si>
  <si>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</si>
  <si>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</si>
  <si>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</si>
  <si>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</si>
  <si>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</si>
  <si>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</si>
  <si>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</si>
  <si>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</si>
  <si>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</si>
  <si>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</si>
  <si>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</si>
  <si>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</si>
  <si>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</si>
  <si>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</si>
  <si>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</si>
  <si>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</si>
  <si>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</si>
  <si>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</si>
  <si>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</si>
  <si>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</si>
  <si>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</si>
  <si>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</si>
  <si>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</si>
  <si>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</si>
  <si>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</si>
  <si>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</si>
  <si>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</si>
  <si>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</si>
  <si>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</si>
  <si>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</si>
  <si>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</si>
  <si>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</si>
  <si>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</si>
  <si>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</si>
  <si>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</si>
  <si>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</si>
  <si>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</si>
  <si>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</si>
  <si>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</si>
  <si>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</si>
  <si>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</si>
  <si>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</si>
  <si>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</si>
  <si>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</si>
  <si>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</si>
  <si>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</si>
  <si>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</si>
  <si>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</si>
  <si>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</si>
  <si>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</si>
  <si>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</si>
  <si>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</si>
  <si>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</si>
  <si>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</si>
  <si>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</si>
  <si>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</si>
  <si>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</si>
  <si>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</si>
  <si>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</si>
  <si>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</si>
  <si>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</si>
  <si>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</si>
  <si>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</si>
  <si>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</si>
  <si>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</si>
  <si>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</si>
  <si>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</si>
  <si>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</si>
  <si>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</si>
  <si>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</si>
  <si>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</si>
  <si>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</si>
  <si>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</si>
  <si>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</si>
  <si>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</si>
  <si>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</si>
  <si>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</si>
  <si>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</si>
  <si>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</si>
  <si>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</si>
  <si>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</si>
  <si>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</si>
  <si>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</si>
  <si>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</si>
  <si>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</si>
  <si>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</si>
  <si>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</si>
  <si>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</si>
  <si>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</si>
  <si>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</si>
  <si>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</si>
  <si>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</si>
  <si>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</si>
  <si>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</si>
  <si>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</si>
  <si>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</si>
  <si>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</si>
  <si>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</si>
  <si>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</si>
  <si>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</si>
  <si>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</si>
  <si>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</si>
  <si>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</si>
  <si>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</si>
  <si>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</si>
  <si>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</si>
  <si>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</si>
  <si>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</si>
  <si>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</si>
  <si>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</si>
  <si>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</si>
  <si>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</si>
  <si>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</si>
  <si>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</si>
  <si>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</si>
  <si>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</si>
  <si>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</si>
  <si>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</si>
  <si>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</si>
  <si>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</si>
  <si>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</si>
  <si>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</si>
  <si>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</si>
  <si>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</si>
  <si>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</si>
  <si>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</si>
  <si>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</si>
  <si>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</si>
  <si>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</si>
  <si>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</si>
  <si>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</si>
  <si>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</si>
  <si>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</si>
  <si>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</si>
  <si>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</si>
  <si>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</si>
  <si>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</si>
  <si>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</si>
  <si>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</si>
  <si>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</si>
  <si>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</si>
  <si>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</si>
  <si>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</si>
  <si>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</si>
  <si>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</si>
  <si>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</si>
  <si>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</si>
  <si>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</si>
  <si>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</si>
  <si>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</si>
  <si>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</si>
  <si>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</si>
  <si>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</si>
  <si>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</si>
  <si>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</si>
  <si>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</si>
  <si>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</si>
  <si>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</si>
  <si>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</si>
  <si>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</si>
  <si>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</si>
  <si>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</si>
  <si>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</si>
  <si>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</si>
  <si>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</si>
  <si>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</si>
  <si>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</si>
  <si>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</si>
  <si>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</si>
  <si>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</si>
  <si>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</si>
  <si>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</si>
  <si>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</si>
  <si>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</si>
  <si>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</si>
  <si>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</si>
  <si>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</si>
  <si>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</si>
  <si>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</si>
  <si>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</si>
  <si>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</si>
  <si>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</si>
  <si>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</si>
  <si>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</si>
  <si>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</si>
  <si>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</si>
  <si>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</si>
  <si>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</si>
  <si>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</si>
  <si>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</si>
  <si>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</si>
  <si>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</si>
  <si>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</si>
  <si>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</si>
  <si>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</si>
  <si>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</si>
  <si>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</si>
  <si>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</si>
  <si>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</si>
  <si>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</si>
  <si>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</si>
  <si>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</si>
  <si>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</si>
  <si>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</si>
  <si>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</si>
  <si>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</si>
  <si>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</si>
  <si>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</si>
  <si>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</si>
  <si>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</si>
  <si>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</si>
  <si>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</si>
  <si>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</si>
  <si>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</si>
  <si>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</si>
  <si>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</si>
  <si>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</si>
  <si>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</si>
  <si>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</si>
  <si>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</si>
  <si>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</si>
  <si>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</si>
  <si>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</si>
  <si>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</si>
  <si>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</si>
  <si>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</si>
  <si>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</si>
  <si>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</si>
  <si>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</si>
  <si>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</si>
  <si>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</si>
  <si>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</si>
  <si>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</si>
  <si>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</si>
  <si>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</si>
  <si>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</si>
  <si>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</si>
  <si>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</si>
  <si>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</si>
  <si>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</si>
  <si>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</si>
  <si>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</si>
  <si>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</si>
  <si>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</si>
  <si>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</si>
  <si>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</si>
  <si>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</si>
  <si>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</si>
  <si>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</si>
  <si>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</si>
  <si>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</si>
  <si>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</si>
  <si>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</si>
  <si>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</si>
  <si>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</si>
  <si>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</si>
  <si>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</si>
  <si>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</si>
  <si>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</si>
  <si>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</si>
  <si>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</si>
  <si>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</si>
  <si>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</si>
  <si>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</si>
  <si>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</si>
  <si>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</si>
  <si>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</si>
  <si>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</si>
  <si>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</si>
  <si>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</si>
  <si>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</si>
  <si>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</si>
  <si>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</si>
  <si>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</si>
  <si>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</si>
  <si>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</si>
  <si>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</si>
  <si>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</si>
  <si>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</si>
  <si>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</si>
  <si>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</si>
  <si>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</si>
  <si>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</si>
  <si>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</si>
  <si>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</si>
  <si>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</si>
  <si>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</si>
  <si>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</si>
  <si>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</si>
  <si>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</si>
  <si>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</si>
  <si>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</si>
  <si>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</si>
  <si>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</si>
  <si>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</si>
  <si>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</si>
  <si>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</si>
  <si>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</si>
  <si>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</si>
  <si>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</si>
  <si>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</si>
  <si>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</si>
  <si>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</si>
  <si>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</si>
  <si>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</si>
  <si>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</si>
  <si>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</si>
  <si>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</si>
  <si>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</si>
  <si>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</si>
  <si>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</si>
  <si>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</si>
  <si>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</si>
  <si>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</si>
  <si>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</si>
  <si>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</si>
  <si>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</si>
  <si>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</si>
  <si>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</si>
  <si>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</si>
  <si>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</si>
  <si>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</si>
  <si>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</si>
  <si>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</si>
  <si>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</si>
  <si>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</si>
  <si>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</si>
  <si>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</si>
  <si>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</si>
  <si>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</si>
  <si>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</si>
  <si>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</si>
  <si>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</si>
  <si>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</si>
  <si>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</si>
  <si>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</si>
  <si>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</si>
  <si>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</si>
  <si>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</si>
  <si>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</si>
  <si>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</si>
  <si>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</si>
  <si>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</si>
  <si>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</si>
  <si>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</si>
  <si>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</si>
  <si>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</si>
  <si>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</si>
  <si>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</si>
  <si>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</si>
  <si>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</si>
  <si>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</si>
  <si>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</si>
  <si>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</si>
  <si>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</si>
  <si>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</si>
  <si>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</si>
  <si>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</si>
  <si>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</si>
  <si>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</si>
  <si>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</si>
  <si>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</si>
  <si>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</si>
  <si>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</si>
  <si>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</si>
  <si>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</si>
  <si>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</si>
  <si>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</si>
  <si>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</si>
  <si>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</si>
  <si>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</si>
  <si>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</si>
  <si>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</si>
  <si>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</si>
  <si>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</si>
  <si>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</si>
  <si>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</si>
  <si>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</si>
  <si>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</si>
  <si>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</si>
  <si>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</si>
  <si>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</si>
  <si>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</si>
  <si>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</si>
  <si>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</si>
  <si>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</si>
  <si>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</si>
  <si>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</si>
  <si>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</si>
  <si>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</si>
  <si>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</si>
  <si>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</si>
  <si>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</si>
  <si>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</si>
  <si>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</si>
  <si>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</si>
  <si>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</si>
  <si>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</si>
  <si>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</si>
  <si>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</si>
  <si>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</si>
  <si>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</si>
  <si>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</si>
  <si>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</si>
  <si>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</si>
  <si>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</si>
  <si>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</si>
  <si>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</si>
  <si>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</si>
  <si>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</si>
  <si>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</si>
  <si>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</si>
  <si>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</si>
  <si>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</si>
  <si>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</si>
  <si>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</si>
  <si>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</si>
  <si>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</si>
  <si>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</si>
  <si>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</si>
  <si>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</si>
  <si>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</si>
  <si>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</si>
  <si>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</si>
  <si>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</si>
  <si>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</si>
  <si>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</si>
  <si>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</si>
  <si>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</si>
  <si>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</si>
  <si>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</si>
  <si>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</si>
  <si>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</si>
  <si>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</si>
  <si>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</si>
  <si>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</si>
  <si>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</si>
  <si>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</si>
  <si>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</si>
  <si>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</si>
  <si>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</si>
  <si>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</si>
  <si>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</si>
  <si>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</si>
  <si>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</si>
  <si>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</si>
  <si>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</si>
  <si>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</si>
  <si>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</si>
  <si>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</si>
  <si>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</si>
  <si>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</si>
  <si>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</si>
  <si>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</si>
  <si>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</si>
  <si>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</si>
  <si>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</si>
  <si>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</si>
  <si>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</si>
  <si>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</si>
  <si>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</si>
  <si>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</si>
  <si>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</si>
  <si>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</si>
  <si>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</si>
  <si>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</si>
  <si>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</si>
  <si>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</si>
  <si>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</si>
  <si>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</si>
  <si>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</si>
  <si>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</si>
  <si>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</si>
  <si>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</si>
  <si>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</si>
  <si>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</si>
  <si>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</si>
  <si>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</si>
  <si>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</si>
  <si>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</si>
  <si>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</si>
  <si>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</si>
  <si>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</si>
  <si>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</si>
  <si>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</si>
  <si>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</si>
  <si>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</si>
  <si>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</si>
  <si>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</si>
  <si>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</si>
  <si>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</si>
  <si>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</si>
  <si>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</si>
  <si>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</si>
  <si>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</si>
  <si>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</si>
  <si>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</si>
  <si>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</si>
  <si>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</si>
  <si>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</si>
  <si>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</si>
  <si>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</si>
  <si>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</si>
  <si>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</si>
  <si>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</si>
  <si>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</si>
  <si>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</si>
  <si>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</si>
  <si>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</si>
  <si>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</si>
  <si>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</si>
  <si>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</si>
  <si>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</si>
  <si>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</si>
  <si>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</si>
  <si>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</si>
  <si>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</si>
  <si>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</si>
  <si>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</si>
  <si>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</si>
  <si>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</si>
  <si>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</si>
  <si>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</si>
  <si>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</si>
  <si>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</si>
  <si>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</si>
  <si>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</si>
  <si>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</si>
  <si>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</si>
  <si>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</si>
  <si>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</si>
  <si>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</si>
  <si>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</si>
  <si>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</si>
  <si>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</si>
  <si>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</si>
  <si>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</si>
  <si>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</si>
  <si>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</si>
  <si>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</si>
  <si>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</si>
  <si>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</si>
  <si>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</si>
  <si>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</si>
  <si>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</si>
  <si>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</si>
  <si>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</si>
  <si>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</si>
  <si>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</si>
  <si>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</si>
  <si>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</si>
  <si>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</si>
  <si>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</si>
  <si>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</si>
  <si>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</si>
  <si>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</si>
  <si>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</si>
  <si>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</si>
  <si>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</si>
  <si>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</si>
  <si>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</si>
  <si>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</si>
  <si>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</si>
  <si>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</si>
  <si>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</si>
  <si>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</si>
  <si>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</si>
  <si>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</si>
  <si>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</si>
  <si>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</si>
  <si>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</si>
  <si>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</si>
  <si>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</si>
  <si>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</si>
  <si>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</si>
  <si>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</si>
  <si>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</si>
  <si>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</si>
  <si>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</si>
  <si>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</si>
  <si>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</si>
  <si>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</si>
  <si>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</si>
  <si>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</si>
  <si>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</si>
  <si>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</si>
  <si>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</si>
  <si>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</si>
  <si>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</si>
  <si>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</si>
  <si>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</si>
  <si>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</si>
  <si>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</si>
  <si>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</si>
  <si>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</si>
  <si>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</si>
  <si>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</si>
  <si>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</si>
  <si>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</si>
  <si>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</si>
  <si>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</si>
  <si>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</si>
  <si>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</si>
  <si>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</si>
  <si>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</si>
  <si>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</si>
  <si>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</si>
  <si>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</si>
  <si>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</si>
  <si>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</si>
  <si>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</si>
  <si>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</si>
  <si>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</si>
  <si>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</si>
  <si>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</si>
  <si>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</si>
  <si>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</si>
  <si>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</si>
  <si>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</si>
  <si>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</si>
  <si>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</si>
  <si>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</si>
  <si>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</si>
  <si>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</si>
  <si>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</si>
  <si>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</si>
  <si>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</si>
  <si>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</si>
  <si>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</si>
  <si>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</si>
  <si>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</si>
  <si>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</si>
  <si>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</si>
  <si>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</si>
  <si>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</si>
  <si>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</si>
  <si>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</si>
  <si>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</si>
  <si>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</si>
  <si>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</si>
  <si>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</si>
  <si>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</si>
  <si>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</si>
  <si>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</si>
  <si>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</si>
  <si>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</si>
  <si>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</si>
  <si>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</si>
  <si>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</si>
  <si>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</si>
  <si>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</si>
  <si>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</si>
  <si>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</si>
  <si>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</si>
  <si>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</si>
  <si>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</si>
  <si>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</si>
  <si>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</si>
  <si>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</si>
  <si>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</si>
  <si>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</si>
  <si>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</si>
  <si>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</si>
  <si>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</si>
  <si>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</si>
  <si>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</si>
  <si>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</si>
  <si>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</si>
  <si>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</si>
  <si>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</si>
  <si>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</si>
  <si>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</si>
  <si>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</si>
  <si>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</si>
  <si>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</si>
  <si>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</si>
  <si>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</si>
  <si>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</si>
  <si>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</si>
  <si>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</si>
  <si>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</si>
  <si>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</si>
  <si>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</si>
  <si>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</si>
  <si>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</si>
  <si>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</si>
  <si>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</si>
  <si>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</si>
  <si>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</si>
  <si>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</si>
  <si>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</si>
  <si>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</si>
  <si>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</si>
  <si>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</si>
  <si>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</si>
  <si>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</si>
  <si>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</si>
  <si>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</si>
  <si>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</si>
  <si>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</si>
  <si>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</si>
  <si>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</si>
  <si>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</si>
  <si>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</si>
  <si>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</si>
  <si>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</si>
  <si>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</si>
  <si>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</si>
  <si>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</si>
  <si>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</si>
  <si>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</si>
  <si>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</si>
  <si>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</si>
  <si>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</si>
  <si>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</si>
  <si>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</si>
  <si>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</si>
  <si>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</si>
  <si>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</si>
  <si>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</si>
  <si>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</si>
  <si>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</si>
  <si>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</si>
  <si>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</si>
  <si>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</si>
  <si>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</si>
  <si>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</si>
  <si>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</si>
  <si>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</si>
  <si>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</si>
  <si>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</si>
  <si>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</si>
  <si>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</si>
  <si>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</si>
  <si>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</si>
  <si>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</si>
  <si>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</si>
  <si>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</si>
  <si>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</si>
  <si>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</si>
  <si>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</si>
  <si>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</si>
  <si>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</si>
  <si>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</si>
  <si>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</si>
  <si>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</si>
  <si>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</si>
  <si>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</si>
  <si>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</si>
  <si>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</si>
  <si>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</si>
  <si>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</si>
  <si>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</si>
  <si>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</si>
  <si>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</si>
  <si>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</si>
  <si>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</si>
  <si>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</si>
  <si>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</si>
  <si>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</si>
  <si>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</si>
  <si>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</si>
  <si>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</si>
  <si>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</si>
  <si>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</si>
  <si>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</si>
  <si>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</si>
  <si>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</si>
  <si>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</si>
  <si>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</si>
  <si>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</si>
  <si>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</si>
  <si>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</si>
  <si>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</si>
  <si>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</si>
  <si>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</si>
  <si>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</si>
  <si>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</si>
  <si>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</si>
  <si>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</si>
  <si>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</si>
  <si>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</si>
  <si>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</si>
  <si>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</si>
  <si>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</si>
  <si>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</si>
  <si>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</si>
  <si>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</si>
  <si>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</si>
  <si>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</si>
  <si>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</si>
  <si>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</si>
  <si>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</si>
  <si>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</si>
  <si>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</si>
  <si>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</si>
  <si>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</si>
  <si>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</si>
  <si>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</si>
  <si>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</si>
  <si>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</si>
  <si>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</si>
  <si>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</si>
  <si>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</si>
  <si>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</si>
  <si>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</si>
  <si>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</si>
  <si>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</si>
  <si>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</si>
  <si>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</si>
  <si>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</si>
  <si>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</si>
  <si>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</si>
  <si>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</si>
  <si>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</si>
  <si>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</si>
  <si>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</si>
  <si>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</si>
  <si>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</si>
  <si>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</si>
  <si>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</si>
  <si>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</si>
  <si>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</si>
  <si>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</si>
  <si>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</si>
  <si>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</si>
  <si>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</si>
  <si>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</si>
  <si>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</si>
  <si>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</si>
  <si>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</si>
  <si>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</si>
  <si>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</si>
  <si>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</si>
  <si>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</si>
  <si>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</si>
  <si>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</si>
  <si>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</si>
  <si>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</si>
  <si>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</si>
  <si>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</si>
  <si>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</si>
  <si>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</si>
  <si>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</si>
  <si>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</si>
  <si>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</si>
  <si>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</si>
  <si>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</si>
  <si>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</si>
  <si>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</si>
  <si>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</si>
  <si>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</si>
  <si>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</si>
  <si>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</si>
  <si>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</si>
  <si>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</si>
  <si>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</si>
  <si>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</si>
  <si>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</si>
  <si>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</si>
  <si>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</si>
  <si>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</si>
  <si>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</si>
  <si>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</si>
  <si>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</si>
  <si>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</si>
  <si>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</si>
  <si>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</si>
  <si>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</si>
  <si>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</si>
  <si>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</si>
  <si>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</si>
  <si>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</si>
  <si>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</si>
  <si>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</si>
  <si>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</si>
  <si>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</si>
  <si>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</si>
  <si>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</si>
  <si>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</si>
  <si>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</si>
  <si>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</si>
  <si>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</si>
  <si>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</si>
  <si>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</si>
  <si>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</si>
  <si>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</si>
  <si>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</si>
  <si>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</si>
  <si>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</si>
  <si>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</si>
  <si>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</si>
  <si>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</si>
  <si>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</si>
  <si>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</si>
  <si>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</si>
  <si>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</si>
  <si>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</si>
  <si>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</si>
  <si>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</si>
  <si>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</si>
  <si>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</si>
  <si>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</si>
  <si>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</si>
  <si>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</si>
  <si>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</si>
  <si>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</si>
  <si>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</si>
  <si>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</si>
  <si>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</si>
  <si>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</si>
  <si>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</si>
  <si>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</si>
  <si>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</si>
  <si>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</si>
  <si>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</si>
  <si>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</si>
  <si>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</si>
  <si>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</si>
  <si>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</si>
  <si>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</si>
  <si>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</si>
  <si>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</si>
  <si>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</si>
  <si>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</si>
  <si>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</si>
  <si>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</si>
  <si>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</si>
  <si>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</si>
  <si>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</si>
  <si>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</si>
  <si>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</si>
  <si>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</si>
  <si>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</si>
  <si>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</si>
  <si>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</si>
  <si>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</si>
  <si>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</si>
  <si>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</si>
  <si>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</si>
  <si>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</si>
  <si>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</si>
  <si>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</si>
  <si>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</si>
  <si>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</si>
  <si>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</si>
  <si>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</si>
  <si>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</si>
  <si>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</si>
  <si>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</si>
  <si>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</si>
  <si>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</si>
  <si>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</si>
  <si>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</si>
  <si>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</si>
  <si>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</si>
  <si>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</si>
  <si>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</si>
  <si>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</si>
  <si>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</si>
  <si>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</si>
  <si>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</si>
  <si>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</si>
  <si>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</si>
  <si>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</si>
  <si>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</si>
  <si>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</si>
  <si>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</si>
  <si>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</si>
  <si>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</si>
  <si>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</si>
  <si>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</si>
  <si>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</si>
  <si>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</si>
  <si>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</si>
  <si>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</si>
  <si>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</si>
  <si>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</si>
  <si>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</si>
  <si>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</si>
  <si>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</si>
  <si>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</si>
  <si>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</si>
  <si>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</si>
  <si>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</si>
  <si>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</si>
  <si>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</si>
  <si>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</si>
  <si>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</si>
  <si>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</si>
  <si>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</si>
  <si>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</si>
  <si>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</si>
  <si>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</si>
  <si>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</si>
  <si>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</si>
  <si>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</si>
  <si>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</si>
  <si>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</si>
  <si>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</si>
  <si>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</si>
  <si>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</si>
  <si>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</si>
  <si>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</si>
  <si>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</si>
  <si>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</si>
  <si>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</si>
  <si>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</si>
  <si>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</si>
  <si>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</si>
  <si>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</si>
  <si>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</si>
  <si>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</si>
  <si>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</si>
  <si>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</si>
  <si>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</si>
  <si>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</si>
  <si>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</si>
  <si>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</si>
  <si>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</si>
  <si>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</si>
  <si>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</si>
  <si>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</si>
  <si>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</si>
  <si>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</si>
  <si>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</si>
  <si>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</si>
  <si>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</si>
  <si>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</si>
  <si>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</si>
  <si>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</si>
  <si>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</si>
  <si>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</si>
  <si>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</si>
  <si>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</si>
  <si>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</si>
  <si>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</si>
  <si>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</si>
  <si>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</si>
  <si>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</si>
  <si>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</si>
  <si>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</si>
  <si>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</si>
  <si>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</si>
  <si>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</si>
  <si>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</si>
  <si>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</si>
  <si>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</si>
  <si>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</si>
  <si>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</si>
  <si>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</si>
  <si>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</si>
  <si>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</si>
  <si>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</si>
  <si>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</si>
  <si>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</si>
  <si>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</si>
  <si>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</si>
  <si>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</si>
  <si>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</si>
  <si>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</si>
  <si>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</si>
  <si>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</si>
  <si>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</si>
  <si>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</si>
  <si>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</si>
  <si>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</si>
  <si>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</si>
  <si>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</si>
  <si>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</si>
  <si>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</si>
  <si>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</si>
  <si>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</si>
  <si>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</si>
  <si>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</si>
  <si>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</si>
  <si>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</si>
  <si>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</si>
  <si>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</si>
  <si>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</si>
  <si>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</si>
  <si>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</si>
  <si>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</si>
  <si>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</si>
  <si>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</si>
  <si>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</si>
  <si>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</si>
  <si>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</si>
  <si>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</si>
  <si>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</si>
  <si>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</si>
  <si>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</si>
  <si>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</si>
  <si>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</si>
  <si>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</si>
  <si>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</si>
  <si>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</si>
  <si>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</si>
  <si>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</si>
  <si>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</si>
  <si>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</si>
  <si>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</si>
  <si>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</si>
  <si>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</si>
  <si>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</si>
  <si>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</si>
  <si>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</si>
  <si>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</si>
  <si>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</si>
  <si>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</si>
  <si>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</si>
  <si>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</si>
  <si>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</si>
  <si>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</si>
  <si>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</si>
  <si>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</si>
  <si>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</si>
  <si>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</si>
  <si>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</si>
  <si>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</si>
  <si>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</si>
  <si>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</si>
  <si>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</si>
  <si>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</si>
  <si>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</si>
  <si>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</si>
  <si>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</si>
  <si>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</si>
  <si>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</si>
  <si>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</si>
  <si>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</si>
  <si>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</si>
  <si>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</si>
  <si>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</si>
  <si>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</si>
  <si>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</si>
  <si>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</si>
  <si>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</si>
  <si>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</si>
  <si>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</si>
  <si>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</si>
  <si>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</si>
  <si>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</si>
  <si>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</si>
  <si>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</si>
  <si>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</si>
  <si>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</si>
  <si>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</si>
  <si>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</si>
  <si>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</si>
  <si>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</si>
  <si>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</si>
  <si>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</si>
  <si>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</si>
  <si>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</si>
  <si>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</si>
  <si>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</si>
  <si>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</si>
  <si>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</si>
  <si>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</si>
  <si>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</si>
  <si>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</si>
  <si>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</si>
  <si>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</si>
  <si>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</si>
  <si>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</si>
  <si>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</si>
  <si>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</si>
  <si>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</si>
  <si>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</si>
  <si>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</si>
  <si>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</si>
  <si>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</si>
  <si>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</si>
  <si>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</si>
  <si>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</si>
  <si>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</si>
  <si>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</si>
  <si>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</si>
  <si>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</si>
  <si>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</si>
  <si>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</si>
  <si>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</si>
  <si>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</si>
  <si>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</si>
  <si>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</si>
  <si>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</si>
  <si>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</si>
  <si>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</si>
  <si>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</si>
  <si>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</si>
  <si>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</si>
  <si>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</si>
  <si>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</si>
  <si>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</si>
  <si>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</si>
  <si>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</si>
  <si>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</si>
  <si>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</si>
  <si>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</si>
  <si>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</si>
  <si>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</si>
  <si>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</si>
  <si>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</si>
  <si>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</si>
  <si>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</si>
  <si>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</si>
  <si>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</si>
  <si>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</si>
  <si>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</si>
  <si>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</si>
  <si>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</si>
  <si>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</si>
  <si>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</si>
  <si>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</si>
  <si>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</si>
  <si>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</si>
  <si>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</si>
  <si>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</si>
  <si>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</si>
  <si>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</si>
  <si>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</si>
  <si>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</si>
  <si>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</si>
  <si>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</si>
  <si>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</si>
  <si>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</si>
  <si>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</si>
  <si>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</si>
  <si>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</si>
  <si>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</si>
  <si>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</si>
  <si>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</si>
  <si>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</si>
  <si>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</si>
  <si>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</si>
  <si>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</si>
  <si>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</si>
  <si>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</si>
  <si>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</si>
  <si>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</si>
  <si>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</si>
  <si>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</si>
  <si>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</si>
  <si>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</si>
  <si>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</si>
  <si>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</si>
  <si>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</si>
  <si>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</si>
  <si>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</si>
  <si>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</si>
  <si>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</si>
  <si>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</si>
  <si>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</si>
  <si>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</si>
  <si>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</si>
  <si>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</si>
  <si>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</si>
  <si>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</si>
  <si>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</si>
  <si>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</si>
  <si>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</si>
  <si>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</si>
  <si>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</si>
  <si>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</si>
  <si>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</si>
  <si>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</si>
  <si>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</si>
  <si>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</si>
  <si>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</si>
  <si>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</si>
  <si>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</si>
  <si>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</si>
  <si>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</si>
  <si>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</si>
  <si>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</si>
  <si>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</si>
  <si>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</si>
  <si>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</si>
  <si>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</si>
  <si>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</si>
  <si>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</si>
  <si>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</si>
  <si>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</si>
  <si>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</si>
  <si>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</si>
  <si>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</si>
  <si>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</si>
  <si>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</si>
  <si>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</si>
  <si>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</si>
  <si>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</si>
  <si>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</si>
  <si>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</si>
  <si>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</si>
  <si>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</si>
  <si>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</si>
  <si>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</si>
  <si>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</si>
  <si>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</si>
  <si>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</si>
  <si>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</si>
  <si>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</si>
  <si>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</si>
  <si>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</si>
  <si>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</si>
  <si>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</si>
  <si>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</si>
  <si>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</si>
  <si>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</si>
  <si>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</si>
  <si>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</si>
  <si>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</si>
  <si>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</si>
  <si>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</si>
  <si>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</si>
  <si>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</si>
  <si>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</si>
  <si>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</si>
  <si>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</si>
  <si>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</si>
  <si>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</si>
  <si>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</si>
  <si>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</si>
  <si>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</si>
  <si>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</si>
  <si>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</si>
  <si>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</si>
  <si>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</si>
  <si>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</si>
  <si>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</si>
  <si>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</si>
  <si>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</si>
  <si>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</si>
  <si>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</si>
  <si>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</si>
  <si>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</si>
  <si>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</si>
  <si>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</si>
  <si>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</si>
  <si>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</si>
  <si>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</si>
  <si>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</si>
  <si>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</si>
  <si>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</si>
  <si>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</si>
  <si>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</si>
  <si>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</si>
  <si>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</si>
  <si>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</si>
  <si>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</si>
  <si>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</si>
  <si>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</si>
  <si>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</si>
  <si>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</si>
  <si>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</si>
  <si>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</si>
  <si>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</si>
  <si>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</si>
  <si>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</si>
  <si>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</si>
  <si>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</si>
  <si>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</si>
  <si>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</si>
  <si>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</si>
  <si>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</si>
  <si>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</si>
  <si>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</si>
  <si>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</si>
  <si>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</si>
  <si>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</si>
  <si>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</si>
  <si>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</si>
  <si>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</si>
  <si>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</si>
  <si>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</si>
  <si>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</si>
  <si>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</si>
  <si>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</si>
  <si>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</si>
  <si>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</si>
  <si>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</si>
  <si>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</si>
  <si>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</si>
  <si>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</si>
  <si>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</si>
  <si>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</si>
  <si>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</si>
  <si>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</si>
  <si>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</si>
  <si>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</si>
  <si>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</si>
  <si>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</si>
  <si>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</si>
  <si>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</si>
  <si>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</si>
  <si>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</si>
  <si>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</si>
  <si>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</si>
  <si>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</si>
  <si>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</si>
  <si>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</si>
  <si>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</si>
  <si>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</si>
  <si>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</si>
  <si>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</si>
  <si>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</si>
  <si>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</si>
  <si>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</si>
  <si>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</si>
  <si>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</si>
  <si>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</si>
  <si>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</si>
  <si>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</si>
  <si>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</si>
  <si>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</si>
  <si>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</si>
  <si>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</si>
  <si>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</si>
  <si>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</si>
  <si>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</si>
  <si>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</si>
  <si>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</si>
  <si>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</si>
  <si>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</si>
  <si>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</si>
  <si>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</si>
  <si>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</si>
  <si>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</si>
  <si>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</si>
  <si>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</si>
  <si>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</si>
  <si>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</si>
  <si>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</si>
  <si>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</si>
  <si>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</si>
  <si>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</si>
  <si>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</si>
  <si>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</si>
  <si>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</si>
  <si>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</si>
  <si>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</si>
  <si>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</si>
  <si>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</si>
  <si>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</si>
  <si>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</si>
  <si>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</si>
  <si>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</si>
  <si>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</si>
  <si>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</si>
  <si>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</si>
  <si>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</si>
  <si>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</si>
  <si>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</si>
  <si>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</si>
  <si>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</si>
  <si>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</si>
  <si>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</si>
  <si>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</si>
  <si>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</si>
  <si>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</si>
  <si>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</si>
  <si>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</si>
  <si>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</si>
  <si>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</si>
  <si>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</si>
  <si>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</si>
  <si>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</si>
  <si>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</si>
  <si>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</si>
  <si>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</si>
  <si>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</si>
  <si>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</si>
  <si>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</si>
  <si>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</si>
  <si>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</si>
  <si>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</si>
  <si>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</si>
  <si>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</si>
  <si>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</si>
  <si>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</si>
  <si>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</si>
  <si>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</si>
  <si>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</si>
  <si>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</si>
  <si>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</si>
  <si>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</si>
  <si>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</si>
  <si>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</si>
  <si>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</si>
  <si>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</si>
  <si>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</si>
  <si>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</si>
  <si>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</si>
  <si>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</si>
  <si>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</si>
  <si>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</si>
  <si>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</si>
  <si>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</si>
  <si>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</si>
  <si>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</si>
  <si>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</si>
  <si>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</si>
  <si>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</si>
  <si>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</si>
  <si>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</si>
  <si>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</si>
  <si>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</si>
  <si>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</si>
  <si>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</si>
  <si>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</si>
  <si>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</si>
  <si>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</si>
  <si>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</si>
  <si>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</si>
  <si>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</si>
  <si>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</si>
  <si>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</si>
  <si>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</si>
  <si>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</si>
  <si>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</si>
  <si>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</si>
  <si>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</si>
  <si>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</si>
  <si>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</si>
  <si>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</si>
  <si>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</si>
  <si>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</si>
  <si>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</si>
  <si>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</si>
  <si>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</si>
  <si>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</si>
  <si>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</si>
  <si>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</si>
  <si>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</si>
  <si>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</si>
  <si>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</si>
  <si>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</si>
  <si>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</si>
  <si>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</si>
  <si>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</si>
  <si>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</si>
  <si>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</si>
  <si>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</si>
  <si>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</si>
  <si>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</si>
  <si>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</si>
  <si>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</si>
  <si>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</si>
  <si>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</si>
  <si>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</si>
  <si>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</si>
  <si>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</si>
  <si>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</si>
  <si>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</si>
  <si>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</si>
  <si>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</si>
  <si>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</si>
  <si>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</si>
  <si>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</si>
  <si>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</si>
  <si>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</si>
  <si>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</si>
  <si>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</si>
  <si>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</si>
  <si>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</si>
  <si>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</si>
  <si>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</si>
  <si>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</si>
  <si>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</si>
  <si>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</si>
  <si>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</si>
  <si>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</si>
  <si>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</si>
  <si>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</si>
  <si>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</si>
  <si>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</si>
  <si>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</si>
  <si>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</si>
  <si>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</si>
  <si>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</si>
  <si>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</si>
  <si>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</si>
  <si>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</si>
  <si>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</si>
  <si>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</si>
  <si>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</si>
  <si>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</si>
  <si>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</si>
  <si>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</si>
  <si>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</si>
  <si>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</si>
  <si>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</si>
  <si>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</si>
  <si>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</si>
  <si>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</si>
  <si>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</si>
  <si>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</si>
  <si>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</si>
  <si>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</si>
  <si>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</si>
  <si>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</si>
  <si>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</si>
  <si>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</si>
  <si>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</si>
  <si>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</si>
  <si>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</si>
  <si>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</si>
  <si>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</si>
  <si>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</si>
  <si>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</si>
  <si>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</si>
  <si>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</si>
  <si>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</si>
  <si>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</si>
  <si>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</si>
  <si>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</si>
  <si>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</si>
  <si>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</si>
  <si>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</si>
  <si>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</si>
  <si>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</si>
  <si>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</si>
  <si>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</si>
  <si>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</si>
  <si>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</si>
  <si>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</si>
  <si>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</si>
  <si>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</si>
  <si>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</si>
  <si>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</si>
  <si>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</si>
  <si>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</si>
  <si>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</si>
  <si>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</si>
  <si>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</si>
  <si>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</si>
  <si>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</si>
  <si>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</si>
  <si>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</si>
  <si>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</si>
  <si>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</si>
  <si>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</si>
  <si>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</si>
  <si>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</si>
  <si>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</si>
  <si>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</si>
  <si>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</si>
  <si>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</si>
  <si>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</si>
  <si>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</si>
  <si>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</si>
  <si>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</si>
  <si>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</si>
  <si>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</si>
  <si>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</si>
  <si>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</si>
  <si>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</si>
  <si>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</si>
  <si>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</si>
  <si>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</si>
  <si>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</si>
  <si>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</si>
  <si>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</si>
  <si>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</si>
  <si>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</si>
  <si>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</si>
  <si>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</si>
  <si>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</si>
  <si>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</si>
  <si>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</si>
  <si>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</si>
  <si>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</si>
  <si>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</si>
  <si>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</si>
  <si>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</si>
  <si>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</si>
  <si>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</si>
  <si>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</si>
  <si>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</si>
  <si>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</si>
  <si>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</si>
  <si>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</si>
  <si>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</si>
  <si>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</si>
  <si>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</si>
  <si>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</si>
  <si>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</si>
  <si>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</si>
  <si>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</si>
  <si>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</si>
  <si>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</si>
  <si>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</si>
  <si>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</si>
  <si>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</si>
  <si>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</si>
  <si>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</si>
  <si>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</si>
  <si>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</si>
  <si>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</si>
  <si>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</si>
  <si>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</si>
  <si>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</si>
  <si>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</si>
  <si>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</si>
  <si>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</si>
  <si>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</si>
  <si>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</si>
  <si>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</si>
  <si>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</si>
  <si>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</si>
  <si>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</si>
  <si>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</si>
  <si>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</si>
  <si>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</si>
  <si>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</si>
  <si>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</si>
  <si>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</si>
  <si>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</si>
  <si>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</si>
  <si>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</si>
  <si>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</si>
  <si>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</si>
  <si>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</si>
  <si>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</si>
  <si>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</si>
  <si>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</si>
  <si>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</si>
  <si>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</si>
  <si>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</si>
  <si>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</si>
  <si>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</si>
  <si>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</si>
  <si>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</si>
  <si>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</si>
  <si>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</si>
  <si>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</si>
  <si>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</si>
  <si>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</si>
  <si>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</si>
  <si>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</si>
  <si>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</si>
  <si>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</si>
  <si>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</si>
  <si>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</si>
  <si>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</si>
  <si>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</si>
  <si>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</si>
  <si>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</si>
  <si>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</si>
  <si>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</si>
  <si>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</si>
  <si>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</si>
  <si>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</si>
  <si>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</si>
  <si>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</si>
  <si>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</si>
  <si>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</si>
  <si>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</si>
  <si>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</si>
  <si>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</si>
  <si>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</si>
  <si>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</si>
  <si>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</si>
  <si>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</si>
  <si>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</si>
  <si>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</si>
  <si>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</si>
  <si>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</si>
  <si>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</si>
  <si>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</si>
  <si>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</si>
  <si>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</si>
  <si>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</si>
  <si>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</si>
  <si>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</si>
  <si>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</si>
  <si>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</si>
  <si>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</si>
  <si>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</si>
  <si>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</si>
  <si>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</si>
  <si>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</si>
  <si>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</si>
  <si>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</si>
  <si>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PCM-20251203-00001636</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</si>
  <si>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</si>
  <si>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</si>
  <si>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</si>
  <si>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</si>
  <si>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</si>
  <si>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</si>
  <si>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</si>
  <si>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</si>
  <si>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</si>
  <si>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</si>
  <si>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</si>
  <si>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</si>
  <si>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</si>
  <si>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</si>
  <si>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70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</si>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</sst>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331.78544027778116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45994.733866203707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45994.733866203707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45994.733866203707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45994.733866203707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45994.733866203707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45994.733866203707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45994.733866203707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45994.733866203707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45994.733866203707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45994.733866203707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45994.733866203707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45994.733866203707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45994.733866203707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45994.733866203707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45994.733866203707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45994.733866203707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45994.733866203707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45994.733866203707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45994.733866203707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45994.733866203707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45994.733866203707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45994.733866203707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45994.733866203707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45994.733866203707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45994.733866203707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45994.733866203707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45994.733866203707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45994.733866203707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45994.733866203707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45994.733866203707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45994.733866203707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45994.733866203707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45994.733866203707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45994.733866203707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45994.733866203707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45994.733866203707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45994.733866203707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45994.733866203707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45994.733866203707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45994.733866203707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45994.733866203707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45994.733866203707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45994.733866203707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45994.733866203707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45994.733866203707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45994.733866203707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45994.733866203707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45994.733866203707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45994.733866203707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45994.733866203707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45994.733866203707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45994.733866203707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45994.733866203707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45994.733866203707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45994.733866203707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45994.733866203707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45994.733866203707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45994.733866203707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45994.733866203707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45994.733866203707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45994.733866203707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45994.733866203707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45994.733866203707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45994.733866203707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45994.733866203707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45994.733866203707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45994.733866203707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45994.733866203707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45994.733866203707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45994.733866203707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45994.733866203707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45994.733866203707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45994.733866203707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45994.733866203707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45994.733866203707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45994.733866203707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45994.733866203707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45994.733866203707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45994.733866203707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45994.733866203707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45994.733866203707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45994.733866203707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45994.733866203707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45994.733866203707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45994.733866203707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45994.733866203707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45994.733866203707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45994.733866203707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45994.733866203707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45994.733866203707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45994.733866203707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45994.733866203707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45994.733866203707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45994.733866203707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45994.733866203707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45994.733866203707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45994.733866203707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45994.733866203707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45994.733866203707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45994.733866203707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45994.733866203707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45994.733866203707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45994.733866203707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45994.733866203707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45994.733866203707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45994.733866203707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45994.733866203707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45994.733866203707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45994.733866203707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45994.733866203707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45994.733866203707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45994.733866203707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45994.733866203707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45994.733866203707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45994.733866203707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45994.733866203707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45994.733866203707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45994.733866203707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45994.733866203707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45994.733866203707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45994.733866203707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45994.733866203707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45994.733866203707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45994.733866203707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45994.733866203707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45994.733866203707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45994.733866203707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45994.733866203707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45994.733866203707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45994.733866203707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45994.733866203707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45994.733866203707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45994.733866203707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45994.733866203707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45994.733866203707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45994.733866203707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45994.733866203707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45994.733866203707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45994.733866203707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45994.733866203707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45994.733866203707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45994.733866203707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45994.733866203707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45994.733866203707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45994.733866203707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45994.733866203707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45994.733866203707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45994.733866203707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45994.733866203707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45994.733866203707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45994.733866203707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45994.733866203707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45994.733866203707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45994.733866203707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45994.733866203707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45994.733866203707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45994.733866203707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45994.733866203707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45994.733866203707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45994.733866203707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45994.733866203707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45994.733866203707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45994.733866203707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45994.733866203707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45994.733866203707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45994.733866203707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45994.733866203707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45994.733866203707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45994.733866203707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45994.733866203707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45994.733866203707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45994.733866203707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45994.733866203707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45994.733866203707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45994.733866203707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45994.733866203707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45994.733866203707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45994.733866203707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45994.733866203707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45994.733866203707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45994.733866203707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45994.733866203707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45994.733866203707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45994.733866203707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45994.733866203707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45994.733866203707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45994.733866203707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45994.733866203707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45994.733866203707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45994.733866203707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45994.733866203707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45994.733866203707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45994.733866203707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45994.733866203707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45994.733866203707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45994.733866203707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45994.733866203707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45994.733866203707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45994.733866203707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45994.733866203707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45994.733866203707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45994.733866203707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45994.733866203707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45994.733866203707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45994.733866203707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45994.733866203707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857E915-A67F-46CD-B068-0EF89A42354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169.73402824074583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10.346447222225834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0.11616944444540422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9.6944907410943415E-2</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0.16217638889065711</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26225</v>
      </c>
      <c r="E8" s="99" t="s">
        <v>39185</v>
      </c>
      <c r="F8" s="100">
        <v>45994.728668981479</v>
      </c>
      <c r="G8" s="101">
        <f ca="1">IFERROR(NOW()-F8,"-")</f>
        <v>5.1972222281619906E-3</v>
      </c>
      <c r="H8" s="100">
        <v>45994.722418981481</v>
      </c>
      <c r="I8" s="18" t="str">
        <f>IFERROR(VLOOKUP(D8,DB!A:F,6,0),"")</f>
        <v>SCECO</v>
      </c>
      <c r="J8" s="18" t="str">
        <f>IFERROR(VLOOKUP(D8,DB!A:G,7,0),"")</f>
        <v>In progress+No BB Design</v>
      </c>
      <c r="K8" s="82"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45994.733866203707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45994.733866203707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45994.733866203707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45994.733866203707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45994.733866203707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45994.733866203707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45994.733866203707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45994.733866203707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45994.733866203707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45994.733866203707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45994.733866203707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45994.733866203707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45994.733866203707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45994.733866203707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45994.733866203707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45994.733866203707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45994.733866203707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45994.733866203707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45994.733866203707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45994.733866203707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45994.733866203707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45994.733866203707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45994.733866203707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45994.733866203707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45994.733866203707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45994.733866203707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45994.733866203707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45994.733866203707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45994.733866203707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45994.733866203707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45994.733866203707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45994.733866203707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45994.733866203707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45994.733866203707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45994.733866203707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45994.733866203707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45994.733866203707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45994.733866203707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45994.733866203707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45994.733866203707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45994.733866203707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45994.733866203707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45994.733866203707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45994.733866203707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45994.733866203707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45994.733866203707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45994.733866203707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45994.733866203707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45994.733866203707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45994.733866203707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45994.733866203707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45994.733866203707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45994.733866203707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45994.733866203707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45994.733866203707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45994.733866203707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45994.733866203707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45994.733866203707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45994.733866203707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45994.733866203707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45994.733866203707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45994.733866203707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45994.733866203707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45994.733866203707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45994.733866203707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45994.733866203707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45994.733866203707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45994.733866203707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45994.733866203707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45994.733866203707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45994.733866203707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45994.733866203707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45994.733866203707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45994.733866203707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45994.733866203707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45994.733866203707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45994.733866203707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45994.733866203707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45994.733866203707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45994.733866203707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45994.733866203707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45994.733866203707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45994.733866203707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45994.733866203707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45994.733866203707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45994.733866203707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45994.733866203707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45994.733866203707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45994.733866203707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45994.733866203707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45994.733866203707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45994.733866203707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45994.733866203707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45994.733866203707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45994.733866203707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45994.733866203707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45994.733866203707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45994.733866203707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45994.733866203707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45994.733866203707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45994.733866203707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45994.733866203707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45994.733866203707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45994.733866203707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45994.733866203707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45994.733866203707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45994.733866203707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45994.733866203707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45994.733866203707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45994.733866203707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45994.733866203707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45994.733866203707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45994.733866203707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45994.733866203707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45994.733866203707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45994.733866203707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45994.733866203707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45994.733866203707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45994.733866203707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45994.733866203707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45994.733866203707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45994.733866203707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45994.733866203707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45994.733866203707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45994.733866203707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45994.733866203707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45994.733866203707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45994.733866203707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45994.733866203707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45994.733866203707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45994.733866203707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45994.733866203707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45994.733866203707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45994.733866203707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45994.733866203707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45994.733866203707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45994.733866203707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45994.733866203707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45994.733866203707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45994.733866203707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45994.733866203707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45994.733866203707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45994.733866203707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45994.733866203707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45994.733866203707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45994.733866203707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45994.733866203707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45994.733866203707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45994.733866203707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45994.733866203707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45994.733866203707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45994.733866203707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45994.733866203707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45994.733866203707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45994.733866203707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45994.733866203707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45994.733866203707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45994.733866203707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45994.733866203707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45994.733866203707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45994.733866203707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45994.733866203707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45994.733866203707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45994.733866203707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45994.733866203707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45994.733866203707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45994.733866203707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45994.733866203707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45994.733866203707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45994.733866203707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45994.733866203707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45994.733866203707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45994.733866203707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45994.733866203707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45994.733866203707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45994.733866203707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45994.733866203707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45994.733866203707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45994.733866203707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45994.733866203707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45994.733866203707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45994.733866203707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45994.733866203707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45994.733866203707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45994.733866203707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45994.733866203707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45994.733866203707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45994.733866203707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45994.733866203707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45994.733866203707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45994.733866203707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45994.733866203707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45994.733866203707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45994.733866203707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45994.733866203707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45994.733866203707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45994.733866203707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45994.733866203707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45994.733866203707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45994.733866203707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45994.733866203707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45994.733866203707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45994.733866203707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45994.733866203707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45994.733866203707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45994.733866203707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45994.733866203707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45994.733866203707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45994.733866203707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45994.733866203707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45994.733866203707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45994.733866203707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45994.733866203707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45994.733866203707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45994.733866203707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45994.733866203707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45994.733866203707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45994.733866203707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45994.733866203707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45994.733866203707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45994.733866203707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45994.733866203707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45994.733866203707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45994.733866203707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45994.733866203707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45994.733866203707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45994.733866203707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45994.733866203707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45994.733866203707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45994.733866203707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45994.733866203707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45994.733866203707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45994.733866203707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45994.733866203707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45994.733866203707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45994.733866203707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45994.733866203707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45994.733866203707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45994.733866203707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45994.733866203707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45994.733866203707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45994.733866203707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45994.733866203707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45994.733866203707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45994.733866203707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45994.733866203707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45994.733866203707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45994.733866203707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45994.733866203707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45994.733866203707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45994.733866203707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45994.733866203707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45994.733866203707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45994.733866203707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45994.733866203707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45994.733866203707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45994.733866203707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45994.733866203707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45994.733866203707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45994.733866203707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45994.733866203707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45994.733866203707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45994.733866203707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45994.733866203707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45994.733866203707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45994.733866203707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45994.733866203707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45994.733866203707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45994.733866203707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45994.733866203707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45994.733866203707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45994.733866203707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45994.733866203707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45994.733866203707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45994.733866203707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45994.733866203707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45994.733866203707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45994.733866203707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45994.733866203707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45994.733866203707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45994.733866203707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45994.733866203707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45994.733866203707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45994.733866203707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45994.733866203707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45994.733866203707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45994.733866203707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45994.733866203707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45994.733866203707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45994.733866203707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45994.733866203707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45994.733866203707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45994.733866203707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45994.733866203707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45994.733866203707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45994.733866203707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45994.733866203707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45994.733866203707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45994.733866203707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45994.733866203707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45994.733866203707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45994.733866203707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45994.733866203707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45994.733866203707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45994.733866203707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45994.733866203707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45994.733866203707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45994.733866203707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45994.733866203707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45994.733866203707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45994.733866203707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45994.733866203707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45994.733866203707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45994.733866203707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45994.733866203707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45994.733866203707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45994.733866203707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45994.733866203707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45994.733866203707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45994.733866203707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45994.733866203707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45994.733866203707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45994.733866203707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45994.733866203707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45994.733866203707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45994.733866203707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45994.733866203707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45994.733866203707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45994.733866203707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45994.733866203707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45994.733866203707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45994.733866203707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45994.733866203707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45994.733866203707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45994.733866203707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45994.733866203707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45994.733866203707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45994.733866203707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45994.733866203707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45994.733866203707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45994.733866203707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45994.733866203707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45994.733866203707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45994.733866203707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45994.733866203707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45994.733866203707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45994.733866203707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45994.733866203707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45994.733866203707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45994.733866203707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45994.733866203707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45994.733866203707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45994.733866203707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45994.733866203707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45994.733866203707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45994.733866203707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45994.733866203707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45994.733866203707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45994.733866203707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45994.733866203707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45994.733866203707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45994.733866203707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45994.733866203707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45994.733866203707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45994.733866203707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45994.733866203707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45994.733866203707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45994.733866203707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45994.733866203707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45994.733866203707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45994.733866203707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45994.733866203707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45994.733866203707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45994.733866203707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45994.733866203707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45994.733866203707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45994.733866203707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45994.733866203707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45994.733866203707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45994.733866203707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45994.733866203707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45994.733866203707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45994.733866203707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45994.733866203707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45994.733866203707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45994.733866203707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45994.733866203707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45994.733866203707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45994.733866203707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45994.733866203707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45994.733866203707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45994.733866203707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45994.733866203707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45994.733866203707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45994.733866203707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45994.733866203707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45994.733866203707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45994.733866203707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45994.733866203707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45994.733866203707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45994.733866203707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45994.733866203707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45994.733866203707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45994.733866203707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45994.733866203707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45994.733866203707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45994.733866203707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45994.733866203707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45994.733866203707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45994.733866203707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45994.733866203707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45994.733866203707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45994.733866203707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45994.733866203707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45994.733866203707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45994.733866203707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45994.733866203707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45994.733866203707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45994.733866203707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45994.733866203707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45994.733866203707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45994.733866203707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45994.733866203707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45994.733866203707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45994.733866203707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45994.733866203707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45994.733866203707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45994.733866203707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45994.733866203707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45994.733866203707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45994.733866203707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45994.733866203707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45994.733866203707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45994.733866203707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45994.733866203707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45994.733866203707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45994.733866203707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45994.733866203707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45994.733866203707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45994.733866203707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45994.733866203707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45994.733866203707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45994.733866203707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45994.733866203707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45994.733866203707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45994.733866203707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45994.733866203707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45994.733866203707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45994.733866203707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45994.733866203707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45994.733866203707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45994.733866203707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45994.733866203707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45994.733866203707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45994.733866203707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45994.733866203707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45994.733866203707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45994.733866203707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45994.733866203707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45994.733866203707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45994.733866203707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45994.733866203707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45994.733866203707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45994.733866203707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45994.733866203707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45994.733866203707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45994.733866203707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45994.733866203707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45994.733866203707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45994.733866203707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45994.733866203707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45994.733866203707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45994.733866203707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45994.733866203707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45994.733866203707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45994.733866203707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45994.733866203707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45994.733866203707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45994.733866203707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45994.733866203707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45994.733866203707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45994.733866203707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45994.733866203707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45994.733866203707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45994.733866203707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45994.733866203707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45994.733866203707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45994.733866203707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45994.733866203707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45994.733866203707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45994.733866203707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45994.733866203707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45994.733866203707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45994.733866203707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45994.733866203707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45994.733866203707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45994.733866203707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45994.733866203707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45994.733866203707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45994.733866203707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45994.733866203707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45994.733866203707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45994.733866203707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45994.733866203707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45994.733866203707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45994.733866203707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45994.733866203707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45994.733866203707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45994.733866203707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45994.733866203707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45994.733866203707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45994.733866203707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45994.733866203707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45994.733866203707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45994.733866203707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45994.733866203707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45994.733866203707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45994.733866203707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45994.733866203707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45994.733866203707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45994.733866203707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45994.733866203707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45994.733866203707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45994.733866203707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45994.733866203707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45994.733866203707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45994.733866203707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45994.733866203707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45994.733866203707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45994.733866203707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45994.733866203707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45994.733866203707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45994.733866203707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45994.733866203707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45994.733866203707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45994.733866203707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45994.733866203707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45994.733866203707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45994.733866203707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45994.733866203707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45994.733866203707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45994.733866203707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45994.733866203707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45994.733866203707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45994.733866203707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45994.733866203707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45994.733866203707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45994.733866203707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45994.733866203707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45994.733866203707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45994.733866203707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45994.733866203707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45994.733866203707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45994.733866203707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45994.733866203707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45994.733866203707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45994.733866203707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45994.733866203707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45994.733866203707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45994.733866203707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45994.733866203707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45994.733866203707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45994.733866203707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45994.733866203707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45994.733866203707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45994.733866203707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45994.733866203707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45994.733866203707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45994.733866203707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45994.733866203707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45994.733866203707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45994.733866203707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45994.733866203707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45994.733866203707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45994.733866203707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45994.733866203707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45994.733866203707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45994.733866203707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45994.733866203707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45994.733866203707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45994.733866203707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45994.733866203707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45994.733866203707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45994.733866203707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45994.733866203707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45994.733866203707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45994.733866203707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45994.733866203707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45994.733866203707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45994.733866203707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45994.733866203707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45994.733866203707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45994.733866203707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45994.733866203707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45994.733866203707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45994.733866203707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45994.733866203707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45994.733866203707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45994.733866203707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45994.733866203707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45994.733866203707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45994.733866203707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45994.733866203707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45994.733866203707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45994.733866203707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45994.733866203707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45994.733866203707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45994.733866203707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45994.733866203707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45994.733866203707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45994.733866203707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45994.733866203707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45994.733866203707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45994.733866203707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45994.733866203707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45994.733866203707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45994.733866203707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45994.733866203707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45994.733866203707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45994.733866203707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45994.733866203707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45994.733866203707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45994.733866203707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45994.733866203707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45994.733866203707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45994.733866203707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45994.733866203707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45994.733866203707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45994.733866203707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45994.733866203707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45994.733866203707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45994.733866203707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45994.733866203707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45994.733866203707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45994.733866203707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45994.733866203707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45994.733866203707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45994.733866203707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45994.733866203707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45994.733866203707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45994.733866203707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45994.733866203707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45994.733866203707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45994.733866203707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45994.733866203707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45994.733866203707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45994.733866203707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45994.733866203707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45994.733866203707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45994.733866203707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45994.733866203707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45994.733866203707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45994.733866203707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45994.733866203707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45994.733866203707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45994.733866203707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45994.733866203707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45994.733866203707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45994.733866203707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45994.733866203707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45994.733866203707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45994.733866203707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45994.733866203707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45994.733866203707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45994.733866203707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45994.733866203707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45994.733866203707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45994.733866203707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45994.733866203707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45994.733866203707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45994.733866203707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45994.733866203707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45994.733866203707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45994.733866203707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45994.733866203707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45994.733866203707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45994.733866203707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45994.733866203707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45994.733866203707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45994.733866203707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45994.733866203707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45994.733866203707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45994.733866203707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45994.733866203707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45994.733866203707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45994.733866203707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45994.733866203707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45994.733866203707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45994.733866203707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45994.733866203707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45994.733866203707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45994.733866203707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45994.733866203707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45994.733866203707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45994.733866203707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45994.733866203707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45994.733866203707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45994.733866203707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45994.733866203707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45994.733866203707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45994.733866203707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45994.733866203707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45994.733866203707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45994.733866203707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45994.733866203707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45994.733866203707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45994.733866203707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45994.733866203707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45994.733866203707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45994.733866203707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45994.733866203707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45994.733866203707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45994.733866203707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45994.733866203707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45994.733866203707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45994.733866203707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45994.733866203707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45994.733866203707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45994.733866203707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45994.733866203707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45994.733866203707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45994.733866203707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45994.733866203707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45994.733866203707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45994.733866203707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45994.733866203707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45994.733866203707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45994.733866203707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45994.733866203707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45994.733866203707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45994.733866203707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45994.733866203707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45994.733866203707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45994.733866203707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45994.733866203707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45994.733866203707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45994.733866203707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45994.733866203707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45994.733866203707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45994.733866203707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45994.733866203707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45994.733866203707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45994.733866203707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45994.733866203707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45994.733866203707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45994.733866203707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45994.733866203707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45994.733866203707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45994.733866203707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45994.733866203707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45994.733866203707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45994.733866203707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45994.733866203707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45994.733866203707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45994.733866203707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45994.733866203707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45994.733866203707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45994.733866203707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45994.733866203707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45994.733866203707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45994.733866203707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45994.733866203707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45994.733866203707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45994.733866203707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45994.733866203707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45994.733866203707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45994.733866203707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45994.733866203707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45994.733866203707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45994.733866203707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45994.733866203707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45994.733866203707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45994.733866203707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45994.733866203707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45994.733866203707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45994.733866203707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45994.733866203707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45994.733866203707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45994.733866203707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45994.733866203707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45994.733866203707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45994.733866203707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45994.733866203707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45994.733866203707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45994.733866203707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45994.733866203707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45994.733866203707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45994.733866203707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45994.733866203707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45994.733866203707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45994.733866203707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45994.733866203707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45994.733866203707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45994.733866203707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45994.733866203707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45994.733866203707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45994.733866203707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45994.733866203707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45994.733866203707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45994.733866203707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45994.733866203707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45994.733866203707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45994.733866203707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45994.733866203707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45994.733866203707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45994.733866203707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45994.733866203707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45994.733866203707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45994.733866203707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45994.733866203707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45994.733866203707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45994.733866203707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45994.733866203707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45994.733866203707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45994.733866203707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45994.733866203707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45994.733866203707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45994.733866203707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45994.733866203707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45994.733866203707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45994.733866203707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45994.733866203707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45994.733866203707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45994.733866203707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45994.733866203707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45994.733866203707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45994.733866203707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45994.733866203707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45994.733866203707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45994.733866203707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45994.733866203707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45994.733866203707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45994.733866203707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45994.733866203707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45994.733866203707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45994.733866203707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45994.733866203707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45994.733866203707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45994.733866203707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45994.733866203707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45994.733866203707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45994.733866203707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45994.733866203707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45994.733866203707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45994.733866203707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45994.733866203707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45994.733866203707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45994.733866203707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45994.733866203707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45994.733866203707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45994.733866203707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45994.733866203707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45994.733866203707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45994.733866203707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45994.733866203707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45994.733866203707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45994.733866203707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45994.733866203707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45994.733866203707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45994.733866203707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45994.733866203707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45994.733866203707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45994.733866203707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45994.733866203707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45994.733866203707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45994.733866203707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45994.733866203707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45994.733866203707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45994.733866203707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45994.733866203707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45994.733866203707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45994.733866203707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45994.733866203707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45994.733866203707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45994.733866203707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45994.733866203707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45994.733866203707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45994.733866203707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45994.733866203707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45994.733866203707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45994.733866203707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45994.733866203707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45994.733866203707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45994.733866203707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45994.733866203707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45994.733866203707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45994.733866203707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45994.733866203707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45994.733866203707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45994.733866203707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45994.733866203707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45994.733866203707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45994.733866203707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45994.733866203707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45994.733866203707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45994.733866203707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45994.733866203707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45994.733866203707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45994.733866203707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45994.733866203707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45994.733866203707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45994.733866203707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45994.733866203707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45994.733866203707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45994.733866203707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45994.733866203707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45994.733866203707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45994.733866203707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45994.733866203707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45994.733866203707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45994.733866203707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45994.733866203707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45994.733866203707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45994.733866203707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45994.733866203707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45994.733866203707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45994.733866203707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45994.733866203707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45994.733866203707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45994.733866203707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45994.733866203707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45994.733866203707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45994.733866203707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45994.733866203707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45994.733866203707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45994.733866203707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45994.733866203707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45994.733866203707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45994.733866203707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45994.733866203707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45994.733866203707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45994.733866203707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45994.733866203707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45994.733866203707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45994.733866203707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45994.733866203707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45994.733866203707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45994.733866203707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45994.733866203707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45994.733866203707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45994.733866203707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45994.733866203707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45994.733866203707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45994.733866203707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45994.733866203707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45994.733866203707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45994.733866203707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45994.733866203707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45994.733866203707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45994.733866203707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45994.733866203707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45994.733866203707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45994.733866203707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45994.733866203707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291.2531486111111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35271</v>
      </c>
      <c r="E3" s="91" t="s">
        <v>39106</v>
      </c>
      <c r="F3" s="154">
        <v>45994.714456018519</v>
      </c>
      <c r="G3" s="93">
        <f t="shared" ref="G3:G40" ca="1" si="0">IFERROR(NOW()-F3,"")</f>
        <v>1.9410185188462492E-2</v>
      </c>
      <c r="H3" s="92">
        <v>45994.698194444441</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45994.733866203707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45994.733866203707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45994.733866203707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45994.733866203707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45994.733866203707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45994.733866203707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45994.733866203707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45994.733866203707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45994.733866203707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45994.733866203707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45994.733866203707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45994.733866203707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45994.733866203707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45994.733866203707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45994.733866203707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45994.733866203707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45994.733866203707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45994.733866203707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45994.733866203707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45994.733866203707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45994.733866203707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45994.733866203707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45994.733866203707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45994.733866203707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45994.733866203707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45994.733866203707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45994.733866203707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45994.733866203707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45994.733866203707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45994.733866203707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45994.733866203707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45994.733866203707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45994.733866203707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45994.733866203707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45994.733866203707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45994.733866203707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45994.733866203707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45994.733866203707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45994.733866203707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45994.733866203707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45994.733866203707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45994.733866203707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45994.733866203707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45994.733866203707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45994.733866203707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45994.733866203707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45994.733866203707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45994.733866203707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45994.733866203707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45994.733866203707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45994.733866203707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45994.733866203707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45994.733866203707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45994.733866203707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45994.733866203707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45994.733866203707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45994.733866203707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45994.733866203707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45994.733866203707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45994.733866203707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45994.733866203707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45994.733866203707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45994.733866203707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45994.733866203707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45994.733866203707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45994.733866203707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45994.733866203707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45994.733866203707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45994.733866203707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45994.733866203707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45994.733866203707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45994.733866203707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45994.733866203707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45994.733866203707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45994.733866203707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45994.733866203707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45994.733866203707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45994.733866203707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45994.733866203707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45994.733866203707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45994.733866203707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45994.733866203707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45994.733866203707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45994.733866203707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45994.733866203707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45994.733866203707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45994.733866203707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45994.733866203707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45994.733866203707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45994.733866203707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45994.733866203707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45994.733866203707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45994.733866203707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45994.733866203707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45994.733866203707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45994.733866203707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45994.733866203707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45994.733866203707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45994.733866203707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45994.733866203707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45994.733866203707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45994.733866203707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45994.733866203707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45994.733866203707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45994.733866203707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45994.733866203707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45994.733866203707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45994.733866203707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45994.733866203707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45994.733866203707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45994.733866203707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45994.733866203707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45994.733866203707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45994.733866203707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45994.733866203707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45994.733866203707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45994.733866203707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45994.733866203707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45994.733866203707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45994.733866203707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45994.733866203707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45994.733866203707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45994.733866203707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45994.733866203707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45994.733866203707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45994.733866203707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45994.733866203707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45994.733866203707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45994.733866203707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45994.733866203707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45994.733866203707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45994.733866203707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45994.733866203707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45994.733866203707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45994.733866203707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45994.733866203707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45994.733866203707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45994.733866203707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45994.733866203707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45994.733866203707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45994.733866203707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45994.733866203707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45994.733866203707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45994.733866203707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45994.733866203707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45994.733866203707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45994.733866203707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45994.733866203707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45994.733866203707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45994.733866203707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45994.733866203707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45994.733866203707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45994.733866203707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45994.733866203707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45994.733866203707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45994.733866203707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45994.733866203707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45994.733866203707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45994.733866203707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45994.733866203707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45994.733866203707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45994.733866203707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45994.733866203707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45994.733866203707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45994.733866203707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45994.733866203707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45994.733866203707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45994.733866203707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45994.733866203707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45994.733866203707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45994.733866203707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45994.733866203707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45994.733866203707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45994.733866203707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45994.733866203707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45994.733866203707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45994.733866203707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45994.733866203707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45994.733866203707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45994.733866203707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45994.733866203707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45994.733866203707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45994.733866203707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45994.733866203707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45994.733866203707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45994.733866203707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45994.733866203707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45994.733866203707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45994.733866203707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45994.733866203707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45994.733866203707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45994.733866203707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45994.733866203707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45994.733866203707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45994.733866203707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45994.733866203707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45994.733866203707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45994.733866203707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45994.733866203707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45994.733866203707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45994.733866203707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45994.733866203707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45994.733866203707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45994.733866203707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45994.733866203707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45994.733866203707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45994.733866203707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45994.733866203707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45994.733866203707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45994.733866203707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45994.733866203707</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102.90180601851898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68.544988888890657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46.072755092594889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13.360567592593725</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45994.733866203707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45994.733866203707</v>
      </c>
      <c r="H7" s="38"/>
      <c r="I7" s="37" t="str">
        <f>IFERROR(VLOOKUP(D7,DB!A:F,6,0),"")</f>
        <v/>
      </c>
      <c r="J7" s="37" t="str">
        <f>IFERROR(VLOOKUP(D7,DB!A:G,7,0),"")</f>
        <v/>
      </c>
      <c r="K7" s="37"/>
      <c r="L7" s="37" t="str">
        <f>IFERROR(VLOOKUP(D7,DB!A:I,9,0),"")</f>
        <v/>
      </c>
    </row>
    <row r="8" spans="1:13">
      <c r="A8" s="37"/>
      <c r="B8" s="37" t="str">
        <f>IFERROR(VLOOKUP(D8,DB!A:K,11,0),"")</f>
        <v>R5</v>
      </c>
      <c r="C8" s="37"/>
      <c r="D8" s="37" t="s">
        <v>33262</v>
      </c>
      <c r="E8" s="37"/>
      <c r="F8" s="38"/>
      <c r="G8" s="135">
        <f ca="1">IFERROR(NOW()-F8,"")</f>
        <v>45994.733866203707</v>
      </c>
      <c r="H8" s="38"/>
      <c r="I8" s="37" t="str">
        <f>IFERROR(VLOOKUP(D8,DB!A:F,6,0),"")</f>
        <v>SCECO</v>
      </c>
      <c r="J8" s="37" t="str">
        <f>IFERROR(VLOOKUP(D8,DB!A:G,7,0),"")</f>
        <v>Dead</v>
      </c>
      <c r="K8" s="37"/>
      <c r="L8" s="37" t="str">
        <f>IFERROR(VLOOKUP(D8,DB!A:I,9,0),"")</f>
        <v>Latis</v>
      </c>
    </row>
    <row r="9" spans="1:13">
      <c r="A9" s="37"/>
      <c r="B9" s="37" t="str">
        <f>IFERROR(VLOOKUP(D9,DB!A:K,11,0),"")</f>
        <v/>
      </c>
      <c r="C9" s="37"/>
      <c r="D9" s="37"/>
      <c r="E9" s="37"/>
      <c r="F9" s="38"/>
      <c r="G9" s="135">
        <f ca="1">IFERROR(NOW()-F9,"")</f>
        <v>45994.733866203707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45994.733866203707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45994.733866203707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45994.733866203707</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45994.733866203707</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45994.733866203707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45994.733866203707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45994.733866203707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45994.733866203707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45994.733866203707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45994.733866203707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45994.733866203707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45994.733866203707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45994.733866203707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45994.733866203707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45994.733866203707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45994.733866203707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45994.733866203707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45994.733866203707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45994.733866203707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45994.733866203707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45994.733866203707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45994.733866203707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45994.733866203707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45994.733866203707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45994.733866203707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45994.733866203707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45994.733866203707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45994.733866203707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45994.733866203707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45994.733866203707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45994.733866203707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45994.733866203707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45994.733866203707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45994.733866203707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45994.733866203707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45994.733866203707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45994.733866203707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45994.733866203707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45994.733866203707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45994.733866203707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45994.733866203707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45994.733866203707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45994.733866203707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45994.733866203707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45994.733866203707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45994.733866203707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45994.733866203707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45994.733866203707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45994.733866203707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45994.733866203707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45994.733866203707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45994.733866203707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45994.733866203707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45994.733866203707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45994.733866203707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45994.733866203707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45994.733866203707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45994.733866203707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45994.733866203707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45994.733866203707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45994.733866203707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45994.733866203707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45994.733866203707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45994.733866203707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45994.733866203707</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45994.733866203707</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4.9213425932975952E-2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45994.733866203707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45994.733866203707</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45994.733866203707</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45994.733866203707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45994.733866203707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45994.733866203707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45994.733866203707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45994.733866203707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45994.733866203707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45994.733866203707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45994.733866203707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45994.733866203707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45994.733866203707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45994.733866203707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45994.733866203707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45994.733866203707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45994.733866203707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45994.733866203707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45994.733866203707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45994.733866203707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45994.733866203707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45994.733866203707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45994.733866203707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45994.733866203707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45994.733866203707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45994.733866203707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45994.733866203707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45994.733866203707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45994.733866203707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45994.733866203707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45994.733866203707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45994.733866203707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45994.733866203707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45994.733866203707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45994.733866203707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45994.733866203707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45994.733866203707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45994.733866203707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45994.733866203707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45994.733866203707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45994.733866203707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45994.733866203707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45994.733866203707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45994.733866203707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45994.733866203707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45994.733866203707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45994.733866203707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45994.733866203707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45994.733866203707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45994.733866203707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45994.733866203707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45994.733866203707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45994.733866203707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45994.733866203707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45994.733866203707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45994.733866203707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45994.733866203707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45994.733866203707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45994.733866203707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45994.733866203707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45994.733866203707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45994.733866203707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45994.733866203707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45994.733866203707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45994.733866203707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45994.733866203707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45994.733866203707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45994.733866203707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45994.733866203707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45994.733866203707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45994.733866203707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45994.733866203707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45994.733866203707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45994.733866203707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45994.733866203707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45994.733866203707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45994.733866203707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45994.733866203707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45994.733866203707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45994.733866203707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45994.733866203707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45994.733866203707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45994.733866203707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45994.733866203707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45994.733866203707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45994.733866203707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45994.733866203707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45994.733866203707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45994.733866203707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45994.733866203707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45994.733866203707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45994.733866203707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45994.733866203707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45994.733866203707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45994.733866203707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45994.733866203707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45994.733866203707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45994.733866203707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45994.733866203707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45994.733866203707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45994.733866203707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45994.733866203707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45994.733866203707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45994.733866203707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45994.733866203707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45994.733866203707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45994.733866203707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45994.733866203707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45994.733866203707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45994.733866203707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45994.733866203707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45994.733866203707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45994.733866203707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45994.733866203707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45994.733866203707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45994.733866203707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45994.733866203707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45994.733866203707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45994.733866203707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45994.733866203707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45994.733866203707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45994.733866203707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45994.733866203707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45994.733866203707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45994.733866203707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45994.733866203707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45994.733866203707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45994.733866203707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45994.733866203707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45994.733866203707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45994.733866203707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45994.733866203707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45994.733866203707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45994.733866203707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45994.733866203707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45994.733866203707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45994.733866203707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45994.733866203707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45994.733866203707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45994.733866203707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45994.733866203707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45994.733866203707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45994.733866203707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45994.733866203707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45994.733866203707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45994.733866203707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45994.733866203707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45994.733866203707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45994.733866203707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45994.733866203707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45994.733866203707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45994.733866203707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45994.733866203707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45994.733866203707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45994.733866203707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45994.733866203707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45994.733866203707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45994.733866203707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45994.733866203707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45994.733866203707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45994.733866203707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45994.733866203707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45994.733866203707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45994.733866203707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45994.733866203707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45994.733866203707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45994.733866203707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45994.733866203707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45994.733866203707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45994.733866203707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45994.733866203707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45994.733866203707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45994.733866203707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45994.733866203707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45994.733866203707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45994.733866203707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45994.733866203707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45994.733866203707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45994.733866203707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45994.733866203707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45994.733866203707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45994.733866203707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45994.733866203707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45994.733866203707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45994.733866203707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45994.733866203707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45994.733866203707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45994.733866203707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45994.733866203707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45994.733866203707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45994.733866203707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45994.733866203707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45994.733866203707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45994.733866203707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45994.733866203707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45994.733866203707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45994.733866203707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45994.733866203707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45994.733866203707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45994.733866203707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45994.733866203707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45994.733866203707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45994.733866203707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45994.733866203707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45994.733866203707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45994.733866203707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45994.733866203707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45994.733866203707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45994.733866203707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45994.733866203707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45994.733866203707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45994.733866203707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45994.733866203707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45994.733866203707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45994.733866203707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45994.733866203707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45994.733866203707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45994.733866203707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45994.733866203707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45994.733866203707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45994.733866203707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45994.733866203707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45994.733866203707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45994.733866203707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45994.733866203707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45994.733866203707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45994.733866203707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45994.733866203707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45994.733866203707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45994.733866203707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45994.733866203707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45994.733866203707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45994.733866203707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45994.733866203707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45994.733866203707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45994.733866203707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45994.733866203707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45994.733866203707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45994.733866203707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45994.733866203707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45994.733866203707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45994.733866203707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45994.733866203707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45994.733866203707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45994.733866203707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45994.733866203707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45994.733866203707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45994.733866203707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45994.733866203707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45994.733866203707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45994.733866203707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45994.733866203707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45994.733866203707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45994.733866203707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45994.733866203707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45994.733866203707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45994.733866203707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45994.733866203707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45994.733866203707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45994.733866203707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45994.733866203707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45994.733866203707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45994.733866203707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45994.733866203707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45994.733866203707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45994.733866203707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45994.733866203707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45994.733866203707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45994.733866203707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45994.733866203707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45994.733866203707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45994.733866203707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45994.733866203707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45994.733866203707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45994.733866203707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45994.733866203707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45994.733866203707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45994.733866203707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45994.733866203707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45994.733866203707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45994.733866203707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45994.733866203707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45994.733866203707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45994.733866203707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45994.733866203707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45994.733866203707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45994.733866203707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45994.733866203707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45994.733866203707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45994.733866203707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45994.733866203707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45994.733866203707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45994.733866203707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45994.733866203707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45994.733866203707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45994.733866203707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45994.733866203707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45994.733866203707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45994.733866203707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45994.733866203707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45994.733866203707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45994.733866203707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45994.733866203707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45994.733866203707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45994.733866203707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45994.733866203707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45994.733866203707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45994.733866203707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45994.733866203707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45994.733866203707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45994.733866203707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45994.733866203707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45994.733866203707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45994.733866203707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45994.733866203707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45994.733866203707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45994.733866203707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45994.733866203707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45994.733866203707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45994.733866203707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45994.733866203707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45994.733866203707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45994.733866203707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45994.733866203707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45994.733866203707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45994.733866203707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45994.733866203707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45994.733866203707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45994.733866203707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45994.733866203707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45994.733866203707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45994.733866203707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45994.733866203707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45994.733866203707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45994.733866203707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45994.733866203707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45994.733866203707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45994.733866203707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45994.733866203707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45994.733866203707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45994.733866203707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45994.733866203707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45994.733866203707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45994.733866203707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45994.733866203707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45994.733866203707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45994.733866203707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45994.733866203707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45994.733866203707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45994.733866203707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45994.733866203707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45994.733866203707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45994.733866203707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45994.733866203707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45994.733866203707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45994.733866203707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45994.733866203707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45994.733866203707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45994.733866203707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45994.733866203707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45994.733866203707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45994.733866203707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45994.733866203707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45994.733866203707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45994.733866203707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45994.733866203707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45994.733866203707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45994.733866203707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45994.733866203707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45994.733866203707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45994.733866203707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45994.733866203707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45994.733866203707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45994.733866203707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45994.733866203707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45994.733866203707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45994.733866203707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45994.733866203707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45994.733866203707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45994.733866203707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45994.733866203707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45994.733866203707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45994.733866203707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45994.733866203707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45994.733866203707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45994.733866203707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45994.733866203707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45994.733866203707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45994.733866203707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45994.733866203707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45994.733866203707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45994.733866203707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45994.733866203707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45994.733866203707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45994.733866203707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45994.733866203707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45994.733866203707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45994.733866203707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45994.733866203707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45994.733866203707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45994.733866203707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45994.733866203707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45994.733866203707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45994.733866203707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45994.733866203707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45994.733866203707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45994.733866203707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45994.733866203707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45994.733866203707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45994.733866203707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45994.733866203707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45994.733866203707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45994.733866203707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45994.733866203707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45994.733866203707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45994.733866203707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45994.733866203707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45994.733866203707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45994.733866203707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45994.733866203707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45994.733866203707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45994.733866203707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45994.733866203707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45994.733866203707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45994.733866203707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45994.733866203707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45994.733866203707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45994.733866203707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45994.733866203707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45994.733866203707</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45994.733866203707</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2025-12-03T14:38:17Z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