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378" documentId="120_S{2AC9BD13-BADA-5192-A53E-5A8FF88502F6}" xr6:coauthVersionLast="47" xr6:coauthVersionMax="47" xr10:uidLastSave="{C16FEA96-53B2-4498-884F-CA2F35A4B5C1}"/>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6" i="4" l="1"/>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J3" i="4"/>
  <c r="J4" i="4"/>
  <c r="J5" i="4"/>
  <c r="J6" i="4"/>
  <c r="J7" i="4"/>
  <c r="J8" i="4"/>
  <c r="J9" i="4"/>
  <c r="J10" i="4"/>
  <c r="J11" i="4"/>
  <c r="J12" i="4"/>
  <c r="J13" i="4"/>
  <c r="J14" i="4"/>
  <c r="J15" i="4"/>
  <c r="J16" i="4"/>
  <c r="J17" i="4"/>
  <c r="J18" i="4"/>
  <c r="J19" i="4"/>
  <c r="J20" i="4"/>
  <c r="I3" i="4"/>
  <c r="I4" i="4"/>
  <c r="I5" i="4"/>
  <c r="I6" i="4"/>
  <c r="I7" i="4"/>
  <c r="I8" i="4"/>
  <c r="I9" i="4"/>
  <c r="I10" i="4"/>
  <c r="I11" i="4"/>
  <c r="I12" i="4"/>
  <c r="I13" i="4"/>
  <c r="I14" i="4"/>
  <c r="I15" i="4"/>
  <c r="I16" i="4"/>
  <c r="I17" i="4"/>
  <c r="I18" i="4"/>
  <c r="I19" i="4"/>
  <c r="I20" i="4"/>
  <c r="G3" i="4"/>
  <c r="G4" i="4"/>
  <c r="G5" i="4"/>
  <c r="G6" i="4"/>
  <c r="G7" i="4"/>
  <c r="G8" i="4"/>
  <c r="G9" i="4"/>
  <c r="G10" i="4"/>
  <c r="G11" i="4"/>
  <c r="G12" i="4"/>
  <c r="G13" i="4"/>
  <c r="G14" i="4"/>
  <c r="G15" i="4"/>
  <c r="G16" i="4"/>
  <c r="G17" i="4"/>
  <c r="G18" i="4"/>
  <c r="G19" i="4"/>
  <c r="G20" i="4"/>
  <c r="B3" i="4"/>
  <c r="B4" i="4"/>
  <c r="B5" i="4"/>
  <c r="B6" i="4"/>
  <c r="B7" i="4"/>
  <c r="B8" i="4"/>
  <c r="B9" i="4"/>
  <c r="B10" i="4"/>
  <c r="B11" i="4"/>
  <c r="B12" i="4"/>
  <c r="B13" i="4"/>
  <c r="B14" i="4"/>
  <c r="B15" i="4"/>
  <c r="B16" i="4"/>
  <c r="B17" i="4"/>
  <c r="B18" i="4"/>
  <c r="B19" i="4"/>
  <c r="B2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<sst xmlns="http://schemas.openxmlformats.org/spreadsheetml/2006/main" count="180267" uniqueCount="39120">
  <si>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</si>
  <si>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</si>
  <si>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</si>
  <si>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</si>
  <si>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</si>
  <si>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</si>
  <si>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</si>
  <si>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</si>
  <si>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</si>
  <si>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</si>
  <si>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</si>
  <si>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</si>
  <si>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</si>
  <si>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</si>
  <si>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</si>
  <si>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</si>
  <si>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</si>
  <si>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</si>
  <si>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</si>
  <si>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</si>
  <si>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</si>
  <si>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</si>
  <si>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</si>
  <si>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</si>
  <si>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</si>
  <si>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</si>
  <si>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</si>
  <si>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</si>
  <si>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</si>
  <si>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</si>
  <si>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</si>
  <si>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</si>
  <si>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</si>
  <si>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</si>
  <si>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</si>
  <si>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</si>
  <si>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</si>
  <si>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</si>
  <si>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</si>
  <si>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</si>
  <si>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</si>
  <si>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</si>
  <si>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</si>
  <si>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</si>
  <si>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</si>
  <si>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</si>
  <si>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</si>
  <si>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</si>
  <si>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</si>
  <si>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</si>
  <si>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</si>
  <si>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</si>
  <si>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</si>
  <si>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</si>
  <si>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</si>
  <si>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</si>
  <si>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</si>
  <si>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</si>
  <si>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</si>
  <si>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</si>
  <si>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</si>
  <si>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</si>
  <si>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</si>
  <si>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</si>
  <si>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</si>
  <si>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</si>
  <si>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</si>
  <si>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</si>
  <si>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</si>
  <si>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</si>
  <si>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</si>
  <si>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</si>
  <si>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</si>
  <si>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</si>
  <si>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</si>
  <si>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</si>
  <si>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</si>
  <si>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</si>
  <si>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</si>
  <si>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</si>
  <si>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</si>
  <si>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</si>
  <si>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</si>
  <si>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</si>
  <si>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</si>
  <si>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</si>
  <si>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</si>
  <si>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</si>
  <si>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</si>
  <si>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</si>
  <si>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</si>
  <si>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</si>
  <si>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</si>
  <si>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</si>
  <si>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</si>
  <si>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</si>
  <si>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</si>
  <si>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</si>
  <si>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</si>
  <si>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</si>
  <si>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</si>
  <si>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</si>
  <si>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</si>
  <si>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</si>
  <si>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</si>
  <si>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</si>
  <si>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</si>
  <si>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</si>
  <si>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</si>
  <si>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</si>
  <si>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</si>
  <si>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</si>
  <si>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</si>
  <si>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</si>
  <si>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</si>
  <si>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</si>
  <si>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</si>
  <si>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</si>
  <si>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</si>
  <si>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</si>
  <si>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</si>
  <si>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</si>
  <si>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</si>
  <si>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</si>
  <si>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</si>
  <si>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</si>
  <si>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</si>
  <si>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</si>
  <si>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</si>
  <si>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</si>
  <si>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</si>
  <si>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</si>
  <si>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</si>
  <si>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</si>
  <si>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</si>
  <si>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</si>
  <si>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</si>
  <si>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</si>
  <si>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</si>
  <si>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</si>
  <si>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</si>
  <si>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</si>
  <si>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</si>
  <si>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</si>
  <si>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</si>
  <si>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</si>
  <si>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</si>
  <si>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</si>
  <si>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</si>
  <si>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</si>
  <si>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</si>
  <si>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</si>
  <si>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</si>
  <si>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</si>
  <si>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</si>
  <si>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</si>
  <si>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</si>
  <si>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</si>
  <si>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</si>
  <si>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</si>
  <si>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</si>
  <si>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</si>
  <si>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</si>
  <si>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</si>
  <si>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</si>
  <si>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</si>
  <si>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</si>
  <si>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</si>
  <si>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</si>
  <si>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</si>
  <si>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</si>
  <si>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</si>
  <si>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</si>
  <si>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</si>
  <si>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</si>
  <si>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</si>
  <si>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</si>
  <si>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</si>
  <si>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</si>
  <si>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</si>
  <si>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</si>
  <si>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</si>
  <si>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</si>
  <si>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</si>
  <si>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</si>
  <si>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</si>
  <si>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</si>
  <si>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</si>
  <si>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</si>
  <si>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</si>
  <si>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</si>
  <si>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</si>
  <si>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</si>
  <si>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</si>
  <si>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</si>
  <si>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</si>
  <si>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</si>
  <si>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</si>
  <si>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</si>
  <si>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</si>
  <si>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</si>
  <si>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</si>
  <si>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</si>
  <si>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</si>
  <si>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</si>
  <si>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</si>
  <si>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</si>
  <si>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</si>
  <si>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</si>
  <si>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</si>
  <si>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</si>
  <si>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</si>
  <si>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</si>
  <si>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</si>
  <si>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</si>
  <si>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</si>
  <si>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</si>
  <si>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</si>
  <si>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</si>
  <si>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</si>
  <si>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</si>
  <si>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</si>
  <si>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</si>
  <si>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</si>
  <si>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</si>
  <si>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</si>
  <si>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</si>
  <si>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</si>
  <si>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</si>
  <si>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</si>
  <si>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</si>
  <si>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</si>
  <si>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</si>
  <si>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</si>
  <si>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</si>
  <si>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</si>
  <si>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</si>
  <si>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</si>
  <si>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</si>
  <si>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</si>
  <si>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</si>
  <si>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</si>
  <si>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</si>
  <si>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</si>
  <si>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</si>
  <si>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</si>
  <si>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</si>
  <si>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</si>
  <si>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</si>
  <si>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</si>
  <si>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</si>
  <si>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</si>
  <si>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</si>
  <si>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</si>
  <si>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</si>
  <si>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</si>
  <si>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</si>
  <si>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</si>
  <si>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</si>
  <si>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</si>
  <si>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</si>
  <si>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</si>
  <si>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</si>
  <si>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</si>
  <si>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</si>
  <si>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</si>
  <si>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</si>
  <si>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</si>
  <si>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</si>
  <si>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</si>
  <si>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</si>
  <si>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</si>
  <si>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</si>
  <si>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</si>
  <si>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</si>
  <si>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</si>
  <si>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</si>
  <si>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</si>
  <si>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</si>
  <si>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</si>
  <si>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</si>
  <si>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</si>
  <si>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</si>
  <si>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</si>
  <si>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</si>
  <si>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</si>
  <si>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</si>
  <si>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</si>
  <si>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</si>
  <si>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</si>
  <si>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</si>
  <si>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</si>
  <si>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</si>
  <si>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</si>
  <si>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</si>
  <si>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</si>
  <si>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</si>
  <si>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</si>
  <si>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</si>
  <si>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</si>
  <si>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</si>
  <si>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</si>
  <si>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</si>
  <si>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</si>
  <si>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</si>
  <si>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</si>
  <si>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</si>
  <si>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</si>
  <si>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</si>
  <si>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</si>
  <si>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</si>
  <si>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</si>
  <si>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</si>
  <si>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</si>
  <si>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</si>
  <si>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</si>
  <si>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</si>
  <si>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</si>
  <si>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</si>
  <si>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</si>
  <si>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</si>
  <si>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</si>
  <si>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</si>
  <si>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</si>
  <si>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</si>
  <si>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</si>
  <si>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</si>
  <si>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</si>
  <si>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</si>
  <si>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</si>
  <si>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</si>
  <si>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</si>
  <si>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</si>
  <si>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</si>
  <si>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</si>
  <si>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</si>
  <si>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</si>
  <si>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</si>
  <si>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</si>
  <si>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</si>
  <si>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</si>
  <si>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</si>
  <si>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</si>
  <si>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</si>
  <si>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</si>
  <si>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</si>
  <si>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</si>
  <si>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</si>
  <si>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</si>
  <si>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</si>
  <si>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</si>
  <si>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</si>
  <si>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</si>
  <si>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</si>
  <si>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</si>
  <si>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</si>
  <si>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</si>
  <si>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</si>
  <si>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</si>
  <si>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</si>
  <si>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</si>
  <si>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</si>
  <si>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</si>
  <si>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</si>
  <si>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</si>
  <si>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</si>
  <si>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</si>
  <si>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</si>
  <si>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</si>
  <si>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</si>
  <si>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</si>
  <si>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</si>
  <si>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</si>
  <si>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</si>
  <si>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</si>
  <si>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</si>
  <si>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</si>
  <si>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</si>
  <si>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</si>
  <si>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</si>
  <si>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</si>
  <si>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</si>
  <si>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</si>
  <si>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</si>
  <si>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</si>
  <si>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</si>
  <si>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</si>
  <si>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</si>
  <si>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</si>
  <si>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</si>
  <si>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</si>
  <si>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</si>
  <si>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</si>
  <si>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</si>
  <si>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</si>
  <si>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</si>
  <si>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</si>
  <si>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</si>
  <si>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</si>
  <si>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</si>
  <si>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</si>
  <si>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</si>
  <si>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</si>
  <si>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</si>
  <si>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</si>
  <si>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</si>
  <si>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</si>
  <si>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</si>
  <si>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</si>
  <si>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</si>
  <si>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</si>
  <si>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</si>
  <si>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</si>
  <si>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</si>
  <si>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</si>
  <si>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</si>
  <si>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</si>
  <si>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</si>
  <si>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</si>
  <si>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</si>
  <si>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</si>
  <si>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</si>
  <si>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</si>
  <si>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</si>
  <si>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</si>
  <si>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</si>
  <si>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</si>
  <si>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</si>
  <si>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</si>
  <si>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</si>
  <si>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</si>
  <si>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</si>
  <si>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</si>
  <si>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</si>
  <si>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</si>
  <si>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</si>
  <si>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</si>
  <si>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</si>
  <si>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</si>
  <si>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</si>
  <si>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</si>
  <si>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</si>
  <si>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</si>
  <si>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</si>
  <si>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</si>
  <si>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</si>
  <si>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</si>
  <si>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</si>
  <si>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</si>
  <si>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</si>
  <si>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</si>
  <si>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</si>
  <si>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</si>
  <si>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</si>
  <si>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</si>
  <si>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</si>
  <si>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</si>
  <si>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</si>
  <si>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</si>
  <si>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</si>
  <si>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</si>
  <si>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</si>
  <si>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</si>
  <si>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</si>
  <si>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</si>
  <si>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</si>
  <si>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</si>
  <si>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</si>
  <si>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</si>
  <si>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</si>
  <si>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</si>
  <si>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</si>
  <si>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</si>
  <si>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</si>
  <si>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</si>
  <si>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</si>
  <si>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</si>
  <si>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</si>
  <si>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</si>
  <si>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</si>
  <si>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</si>
  <si>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</si>
  <si>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</si>
  <si>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</si>
  <si>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</si>
  <si>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</si>
  <si>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</si>
  <si>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</si>
  <si>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</si>
  <si>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</si>
  <si>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</si>
  <si>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</si>
  <si>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</si>
  <si>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</si>
  <si>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</si>
  <si>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</si>
  <si>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</si>
  <si>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</si>
  <si>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</si>
  <si>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</si>
  <si>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</si>
  <si>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</si>
  <si>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</si>
  <si>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</si>
  <si>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</si>
  <si>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</si>
  <si>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</si>
  <si>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</si>
  <si>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</si>
  <si>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</si>
  <si>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</si>
  <si>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</si>
  <si>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</si>
  <si>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</si>
  <si>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</si>
  <si>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</si>
  <si>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</si>
  <si>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</si>
  <si>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</si>
  <si>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</si>
  <si>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</si>
  <si>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</si>
  <si>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</si>
  <si>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</si>
  <si>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</si>
  <si>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</si>
  <si>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</si>
  <si>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</si>
  <si>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</si>
  <si>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</si>
  <si>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</si>
  <si>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</si>
  <si>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</si>
  <si>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</si>
  <si>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</si>
  <si>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</si>
  <si>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</si>
  <si>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</si>
  <si>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</si>
  <si>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</si>
  <si>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</si>
  <si>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</si>
  <si>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</si>
  <si>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</si>
  <si>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</si>
  <si>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</si>
  <si>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</si>
  <si>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</si>
  <si>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</si>
  <si>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</si>
  <si>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</si>
  <si>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</si>
  <si>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</si>
  <si>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</si>
  <si>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</si>
  <si>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</si>
  <si>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</si>
  <si>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</si>
  <si>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</si>
  <si>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</si>
  <si>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</si>
  <si>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</si>
  <si>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</si>
  <si>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</si>
  <si>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</si>
  <si>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</si>
  <si>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</si>
  <si>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</si>
  <si>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</si>
  <si>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</si>
  <si>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</si>
  <si>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</si>
  <si>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</si>
  <si>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</si>
  <si>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</si>
  <si>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</si>
  <si>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</si>
  <si>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</si>
  <si>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</si>
  <si>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</si>
  <si>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</si>
  <si>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</si>
  <si>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</si>
  <si>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</si>
  <si>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</si>
  <si>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</si>
  <si>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</si>
  <si>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</si>
  <si>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</si>
  <si>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</si>
  <si>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</si>
  <si>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</si>
  <si>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</si>
  <si>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</si>
  <si>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</si>
  <si>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</si>
  <si>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</si>
  <si>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</si>
  <si>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</si>
  <si>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</si>
  <si>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</si>
  <si>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</si>
  <si>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</si>
  <si>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</si>
  <si>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</si>
  <si>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</si>
  <si>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</si>
  <si>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</si>
  <si>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</si>
  <si>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</si>
  <si>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</si>
  <si>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</si>
  <si>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</si>
  <si>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</si>
  <si>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</si>
  <si>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</si>
  <si>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</si>
  <si>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</si>
  <si>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</si>
  <si>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</si>
  <si>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</si>
  <si>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</si>
  <si>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</si>
  <si>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</si>
  <si>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</si>
  <si>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</si>
  <si>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</si>
  <si>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</si>
  <si>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</si>
  <si>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</si>
  <si>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</si>
  <si>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</si>
  <si>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</si>
  <si>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</si>
  <si>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</si>
  <si>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</si>
  <si>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</si>
  <si>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</si>
  <si>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</si>
  <si>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</si>
  <si>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</si>
  <si>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</si>
  <si>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</si>
  <si>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</si>
  <si>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</si>
  <si>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</si>
  <si>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</si>
  <si>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</si>
  <si>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</si>
  <si>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</si>
  <si>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</si>
  <si>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</si>
  <si>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</si>
  <si>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</si>
  <si>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</si>
  <si>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</si>
  <si>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</si>
  <si>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</si>
  <si>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</si>
  <si>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</si>
  <si>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</si>
  <si>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</si>
  <si>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</si>
  <si>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</si>
  <si>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</si>
  <si>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</si>
  <si>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</si>
  <si>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</si>
  <si>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</si>
  <si>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</si>
  <si>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</si>
  <si>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</si>
  <si>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</si>
  <si>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</si>
  <si>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</si>
  <si>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</si>
  <si>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</si>
  <si>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</si>
  <si>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</si>
  <si>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</si>
  <si>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</si>
  <si>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</si>
  <si>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</si>
  <si>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</si>
  <si>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</si>
  <si>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</si>
  <si>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</si>
  <si>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</si>
  <si>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</si>
  <si>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</si>
  <si>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</si>
  <si>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</si>
  <si>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</si>
  <si>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</si>
  <si>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</si>
  <si>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</si>
  <si>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</si>
  <si>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</si>
  <si>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</si>
  <si>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</si>
  <si>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</si>
  <si>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</si>
  <si>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</si>
  <si>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</si>
  <si>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</si>
  <si>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</si>
  <si>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</si>
  <si>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</si>
  <si>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</si>
  <si>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</si>
  <si>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</si>
  <si>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</si>
  <si>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</si>
  <si>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</si>
  <si>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</si>
  <si>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</si>
  <si>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</si>
  <si>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</si>
  <si>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</si>
  <si>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</si>
  <si>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</si>
  <si>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</si>
  <si>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</si>
  <si>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</si>
  <si>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</si>
  <si>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</si>
  <si>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</si>
  <si>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</si>
  <si>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</si>
  <si>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</si>
  <si>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</si>
  <si>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</si>
  <si>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</si>
  <si>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</si>
  <si>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</si>
  <si>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</si>
  <si>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</si>
  <si>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</si>
  <si>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</si>
  <si>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</si>
  <si>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</si>
  <si>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</si>
  <si>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</si>
  <si>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</si>
  <si>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</si>
  <si>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</si>
  <si>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</si>
  <si>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</si>
  <si>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</si>
  <si>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</si>
  <si>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</si>
  <si>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</si>
  <si>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</si>
  <si>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</si>
  <si>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</si>
  <si>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</si>
  <si>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</si>
  <si>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</si>
  <si>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</si>
  <si>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</si>
  <si>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</si>
  <si>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</si>
  <si>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</si>
  <si>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</si>
  <si>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</si>
  <si>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</si>
  <si>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</si>
  <si>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</si>
  <si>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</si>
  <si>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</si>
  <si>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</si>
  <si>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</si>
  <si>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</si>
  <si>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</si>
  <si>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</si>
  <si>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</si>
  <si>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</si>
  <si>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</si>
  <si>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</si>
  <si>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</si>
  <si>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</si>
  <si>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</si>
  <si>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</si>
  <si>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</si>
  <si>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</si>
  <si>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</si>
  <si>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</si>
  <si>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</si>
  <si>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</si>
  <si>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</si>
  <si>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</si>
  <si>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</si>
  <si>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</si>
  <si>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</si>
  <si>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</si>
  <si>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</si>
  <si>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</si>
  <si>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</si>
  <si>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</si>
  <si>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</si>
  <si>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</si>
  <si>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</si>
  <si>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</si>
  <si>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</si>
  <si>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</si>
  <si>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</si>
  <si>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</si>
  <si>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</si>
  <si>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</si>
  <si>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</si>
  <si>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</si>
  <si>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</si>
  <si>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</si>
  <si>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</si>
  <si>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</si>
  <si>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</si>
  <si>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</si>
  <si>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</si>
  <si>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</si>
  <si>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</si>
  <si>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</si>
  <si>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</si>
  <si>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</si>
  <si>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</si>
  <si>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</si>
  <si>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</si>
  <si>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</si>
  <si>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</si>
  <si>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</si>
  <si>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</si>
  <si>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</si>
  <si>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</si>
  <si>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</si>
  <si>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</si>
  <si>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</si>
  <si>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</si>
  <si>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</si>
  <si>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</si>
  <si>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</si>
  <si>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</si>
  <si>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</si>
  <si>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</si>
  <si>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</si>
  <si>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</si>
  <si>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</si>
  <si>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</si>
  <si>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</si>
  <si>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</si>
  <si>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</si>
  <si>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</si>
  <si>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</si>
  <si>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</si>
  <si>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</si>
  <si>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</si>
  <si>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</si>
  <si>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</si>
  <si>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</si>
  <si>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</si>
  <si>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</si>
  <si>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</si>
  <si>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</si>
  <si>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</si>
  <si>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</si>
  <si>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</si>
  <si>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</si>
  <si>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</si>
  <si>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</si>
  <si>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</si>
  <si>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</si>
  <si>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</si>
  <si>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</si>
  <si>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</si>
  <si>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</si>
  <si>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</si>
  <si>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</si>
  <si>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</si>
  <si>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</si>
  <si>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</si>
  <si>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</si>
  <si>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</si>
  <si>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</si>
  <si>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</si>
  <si>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</si>
  <si>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</si>
  <si>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</si>
  <si>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</si>
  <si>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</si>
  <si>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</si>
  <si>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</si>
  <si>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</si>
  <si>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</si>
  <si>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</si>
  <si>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</si>
  <si>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</si>
  <si>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</si>
  <si>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</si>
  <si>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</si>
  <si>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</si>
  <si>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</si>
  <si>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</si>
  <si>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</si>
  <si>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</si>
  <si>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</si>
  <si>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</si>
  <si>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</si>
  <si>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</si>
  <si>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</si>
  <si>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</si>
  <si>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</si>
  <si>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</si>
  <si>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</si>
  <si>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</si>
  <si>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</si>
  <si>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</si>
  <si>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</si>
  <si>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</si>
  <si>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</si>
  <si>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</si>
  <si>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</si>
  <si>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</si>
  <si>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</si>
  <si>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</si>
  <si>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</si>
  <si>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</si>
  <si>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</si>
  <si>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</si>
  <si>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</si>
  <si>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</si>
  <si>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</si>
  <si>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</si>
  <si>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</si>
  <si>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</si>
  <si>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</si>
  <si>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</si>
  <si>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</si>
  <si>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</si>
  <si>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</si>
  <si>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</si>
  <si>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</si>
  <si>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</si>
  <si>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</si>
  <si>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</si>
  <si>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</si>
  <si>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</si>
  <si>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</si>
  <si>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</si>
  <si>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</si>
  <si>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</si>
  <si>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</si>
  <si>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</si>
  <si>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</si>
  <si>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</si>
  <si>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</si>
  <si>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</si>
  <si>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</si>
  <si>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</si>
  <si>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</si>
  <si>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</si>
  <si>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</si>
  <si>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</si>
  <si>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</si>
  <si>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</si>
  <si>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</si>
  <si>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</si>
  <si>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</si>
  <si>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</si>
  <si>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</si>
  <si>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</si>
  <si>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</si>
  <si>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</si>
  <si>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</si>
  <si>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</si>
  <si>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</si>
  <si>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</si>
  <si>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</si>
  <si>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</si>
  <si>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</si>
  <si>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</si>
  <si>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</si>
  <si>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</si>
  <si>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</si>
  <si>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</si>
  <si>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</si>
  <si>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</si>
  <si>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</si>
  <si>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</si>
  <si>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</si>
  <si>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</si>
  <si>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</si>
  <si>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</si>
  <si>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</si>
  <si>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</si>
  <si>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</si>
  <si>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</si>
  <si>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</si>
  <si>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</si>
  <si>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</si>
  <si>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</si>
  <si>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</si>
  <si>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</si>
  <si>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</si>
  <si>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</si>
  <si>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</si>
  <si>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</si>
  <si>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</si>
  <si>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</si>
  <si>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</si>
  <si>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</si>
  <si>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</si>
  <si>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</si>
  <si>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</si>
  <si>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</si>
  <si>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</si>
  <si>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</si>
  <si>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</si>
  <si>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</si>
  <si>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</si>
  <si>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</si>
  <si>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</si>
  <si>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</si>
  <si>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</si>
  <si>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</si>
  <si>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</si>
  <si>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</si>
  <si>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</si>
  <si>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</si>
  <si>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</si>
  <si>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</si>
  <si>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</si>
  <si>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</si>
  <si>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</si>
  <si>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</si>
  <si>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</si>
  <si>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</si>
  <si>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</si>
  <si>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</si>
  <si>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</si>
  <si>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</si>
  <si>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</si>
  <si>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</si>
  <si>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</si>
  <si>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</si>
  <si>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</si>
  <si>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</si>
  <si>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</si>
  <si>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</si>
  <si>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</si>
  <si>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</si>
  <si>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</si>
  <si>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</si>
  <si>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</si>
  <si>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</si>
  <si>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</si>
  <si>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</si>
  <si>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</si>
  <si>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</si>
  <si>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</si>
  <si>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</si>
  <si>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</si>
  <si>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</si>
  <si>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</si>
  <si>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</si>
  <si>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</si>
  <si>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</si>
  <si>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</si>
  <si>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</si>
  <si>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</si>
  <si>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</si>
  <si>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</si>
  <si>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</si>
  <si>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</si>
  <si>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</si>
  <si>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</si>
  <si>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</si>
  <si>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</si>
  <si>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</si>
  <si>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</si>
  <si>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</si>
  <si>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</si>
  <si>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</si>
  <si>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</si>
  <si>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</si>
  <si>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</si>
  <si>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</si>
  <si>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</si>
  <si>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</si>
  <si>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</si>
  <si>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</si>
  <si>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</si>
  <si>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</si>
  <si>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</si>
  <si>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</si>
  <si>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</si>
  <si>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</si>
  <si>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</si>
  <si>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</si>
  <si>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</si>
  <si>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</si>
  <si>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</si>
  <si>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</si>
  <si>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</si>
  <si>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</si>
  <si>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</si>
  <si>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</si>
  <si>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</si>
  <si>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</si>
  <si>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</si>
  <si>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</si>
  <si>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</si>
  <si>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</si>
  <si>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</si>
  <si>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</si>
  <si>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</si>
  <si>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</si>
  <si>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</si>
  <si>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</si>
  <si>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</si>
  <si>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</si>
  <si>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</si>
  <si>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</si>
  <si>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</si>
  <si>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</si>
  <si>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</si>
  <si>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</si>
  <si>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</si>
  <si>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</si>
  <si>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</si>
  <si>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</si>
  <si>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</si>
  <si>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</si>
  <si>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</si>
  <si>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</si>
  <si>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</si>
  <si>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</si>
  <si>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</si>
  <si>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</si>
  <si>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</si>
  <si>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</si>
  <si>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</si>
  <si>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</si>
  <si>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</si>
  <si>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</si>
  <si>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</si>
  <si>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</si>
  <si>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</si>
  <si>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</si>
  <si>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</si>
  <si>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</si>
  <si>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</si>
  <si>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</si>
  <si>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</si>
  <si>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</si>
  <si>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</si>
  <si>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</si>
  <si>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</si>
  <si>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</si>
  <si>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</si>
  <si>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</si>
  <si>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</si>
  <si>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</si>
  <si>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</si>
  <si>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</si>
  <si>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</si>
  <si>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</si>
  <si>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</si>
  <si>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</si>
  <si>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</si>
  <si>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</si>
  <si>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</si>
  <si>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</si>
  <si>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</si>
  <si>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</si>
  <si>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</si>
  <si>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</si>
  <si>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</si>
  <si>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</si>
  <si>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</si>
  <si>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</si>
  <si>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</si>
  <si>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</si>
  <si>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</si>
  <si>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</si>
  <si>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</si>
  <si>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</si>
  <si>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</si>
  <si>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</si>
  <si>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</si>
  <si>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</si>
  <si>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</si>
  <si>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</si>
  <si>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</si>
  <si>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</si>
  <si>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</si>
  <si>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</si>
  <si>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</si>
  <si>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</si>
  <si>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</si>
  <si>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</si>
  <si>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</si>
  <si>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</si>
  <si>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</si>
  <si>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</si>
  <si>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</si>
  <si>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</si>
  <si>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</si>
  <si>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</si>
  <si>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</si>
  <si>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</si>
  <si>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</si>
  <si>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</si>
  <si>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</si>
  <si>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</si>
  <si>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</si>
  <si>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</si>
  <si>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</si>
  <si>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</si>
  <si>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</si>
  <si>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</si>
  <si>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</si>
  <si>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</si>
  <si>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</si>
  <si>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</si>
  <si>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</si>
  <si>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</si>
  <si>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</si>
  <si>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</si>
  <si>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</si>
  <si>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</si>
  <si>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</si>
  <si>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</si>
  <si>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</si>
  <si>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</si>
  <si>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</si>
  <si>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</si>
  <si>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</si>
  <si>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</si>
  <si>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</si>
  <si>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</si>
  <si>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</si>
  <si>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</si>
  <si>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</si>
  <si>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</si>
  <si>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</si>
  <si>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</si>
  <si>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</si>
  <si>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</si>
  <si>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</si>
  <si>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</si>
  <si>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</si>
  <si>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</si>
  <si>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</si>
  <si>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</si>
  <si>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</si>
  <si>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</si>
  <si>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</si>
  <si>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</si>
  <si>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</si>
  <si>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</si>
  <si>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</si>
  <si>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</si>
  <si>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</si>
  <si>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</si>
  <si>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</si>
  <si>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</si>
  <si>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</si>
  <si>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</si>
  <si>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</si>
  <si>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</si>
  <si>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</si>
  <si>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</si>
  <si>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</si>
  <si>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</si>
  <si>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</si>
  <si>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</si>
  <si>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</si>
  <si>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</si>
  <si>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</si>
  <si>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</si>
  <si>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</si>
  <si>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</si>
  <si>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</si>
  <si>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</si>
  <si>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</si>
  <si>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</si>
  <si>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</si>
  <si>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</si>
  <si>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</si>
  <si>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</si>
  <si>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</si>
  <si>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</si>
  <si>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</si>
  <si>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</si>
  <si>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</si>
  <si>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</si>
  <si>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</si>
  <si>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</si>
  <si>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</si>
  <si>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</si>
  <si>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</si>
  <si>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</si>
  <si>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</si>
  <si>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</si>
  <si>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</si>
  <si>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</si>
  <si>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</si>
  <si>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</si>
  <si>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</si>
  <si>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</si>
  <si>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</si>
  <si>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</si>
  <si>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</si>
  <si>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</si>
  <si>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</si>
  <si>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</si>
  <si>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</si>
  <si>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</si>
  <si>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</si>
  <si>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</si>
  <si>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</si>
  <si>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</si>
  <si>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</si>
  <si>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</si>
  <si>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</si>
  <si>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</si>
  <si>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</si>
  <si>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</si>
  <si>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</si>
  <si>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</si>
  <si>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</si>
  <si>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</si>
  <si>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</si>
  <si>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</si>
  <si>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</si>
  <si>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</si>
  <si>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</si>
  <si>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</si>
  <si>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</si>
  <si>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</si>
  <si>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</si>
  <si>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</si>
  <si>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</si>
  <si>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</si>
  <si>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</si>
  <si>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</si>
  <si>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</si>
  <si>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</si>
  <si>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</si>
  <si>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</si>
  <si>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</si>
  <si>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</si>
  <si>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</si>
  <si>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</si>
  <si>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</si>
  <si>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</si>
  <si>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</si>
  <si>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</si>
  <si>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</si>
  <si>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</si>
  <si>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</si>
  <si>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</si>
  <si>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</si>
  <si>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</si>
  <si>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</si>
  <si>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</si>
  <si>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</si>
  <si>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</si>
  <si>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</si>
  <si>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</si>
  <si>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</si>
  <si>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</si>
  <si>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</si>
  <si>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</si>
  <si>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</si>
  <si>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</si>
  <si>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</si>
  <si>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</si>
  <si>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</si>
  <si>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</si>
  <si>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</si>
  <si>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</si>
  <si>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</si>
  <si>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</si>
  <si>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</si>
  <si>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</si>
  <si>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</si>
  <si>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</si>
  <si>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</si>
  <si>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</si>
  <si>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</si>
  <si>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</si>
  <si>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</si>
  <si>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</si>
  <si>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</si>
  <si>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</si>
  <si>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</si>
  <si>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</si>
  <si>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</si>
  <si>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</si>
  <si>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</si>
  <si>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</si>
  <si>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</si>
  <si>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</si>
  <si>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</si>
  <si>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</si>
  <si>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</si>
  <si>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</si>
  <si>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</si>
  <si>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</si>
  <si>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</si>
  <si>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</si>
  <si>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</si>
  <si>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</si>
  <si>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</si>
  <si>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</si>
  <si>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</si>
  <si>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</si>
  <si>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</si>
  <si>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</si>
  <si>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</si>
  <si>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</si>
  <si>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</si>
  <si>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</si>
  <si>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</si>
  <si>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</si>
  <si>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</si>
  <si>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</si>
  <si>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</si>
  <si>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</si>
  <si>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</si>
  <si>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</si>
  <si>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</si>
  <si>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</si>
  <si>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</si>
  <si>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</si>
  <si>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</si>
  <si>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</si>
  <si>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</si>
  <si>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</si>
  <si>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</si>
  <si>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</si>
  <si>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</si>
  <si>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</si>
  <si>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</si>
  <si>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</si>
  <si>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</si>
  <si>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</si>
  <si>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</si>
  <si>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</si>
  <si>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</si>
  <si>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</si>
  <si>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</si>
  <si>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</si>
  <si>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</si>
  <si>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</si>
  <si>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</si>
  <si>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</si>
  <si>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</si>
  <si>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</si>
  <si>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</si>
  <si>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</si>
  <si>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</si>
  <si>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</si>
  <si>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</si>
  <si>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</si>
  <si>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</si>
  <si>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</si>
  <si>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</si>
  <si>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</si>
  <si>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</si>
  <si>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</si>
  <si>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</si>
  <si>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</si>
  <si>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</si>
  <si>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</si>
  <si>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</si>
  <si>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</si>
  <si>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</si>
  <si>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</si>
  <si>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</si>
  <si>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</si>
  <si>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</si>
  <si>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</si>
  <si>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</si>
  <si>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</si>
  <si>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</si>
  <si>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</si>
  <si>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</si>
  <si>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</si>
  <si>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</si>
  <si>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</si>
  <si>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</si>
  <si>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</si>
  <si>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</si>
  <si>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</si>
  <si>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</si>
  <si>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</si>
  <si>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</si>
  <si>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</si>
  <si>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</si>
  <si>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</si>
  <si>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</si>
  <si>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</si>
  <si>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</si>
  <si>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</si>
  <si>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</si>
  <si>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</si>
  <si>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</si>
  <si>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</si>
  <si>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</si>
  <si>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</si>
  <si>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</si>
  <si>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</si>
  <si>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</si>
  <si>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</si>
  <si>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</si>
  <si>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</si>
  <si>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</si>
  <si>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</si>
  <si>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</si>
  <si>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</si>
  <si>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</si>
  <si>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</si>
  <si>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</si>
  <si>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</si>
  <si>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</si>
  <si>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</si>
  <si>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</si>
  <si>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</si>
  <si>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</si>
  <si>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</si>
  <si>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</si>
  <si>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</si>
  <si>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</si>
  <si>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</si>
  <si>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</si>
  <si>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</si>
  <si>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</si>
  <si>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</si>
  <si>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</si>
  <si>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</si>
  <si>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</si>
  <si>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</si>
  <si>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</si>
  <si>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</si>
  <si>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</si>
  <si>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</si>
  <si>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</si>
  <si>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</si>
  <si>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</si>
  <si>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</si>
  <si>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</si>
  <si>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</si>
  <si>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</si>
  <si>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</si>
  <si>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</si>
  <si>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</si>
  <si>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</si>
  <si>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</si>
  <si>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</si>
  <si>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</si>
  <si>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</si>
  <si>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</si>
  <si>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</si>
  <si>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</si>
  <si>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</si>
  <si>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</si>
  <si>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</si>
  <si>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</si>
  <si>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</si>
  <si>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</si>
  <si>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</si>
  <si>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</si>
  <si>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</si>
  <si>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</si>
  <si>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</si>
  <si>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</si>
  <si>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</si>
  <si>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</si>
  <si>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</si>
  <si>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</si>
  <si>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</si>
  <si>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</si>
  <si>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</si>
  <si>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</si>
  <si>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</si>
  <si>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</si>
  <si>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</si>
  <si>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</si>
  <si>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</si>
  <si>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</si>
  <si>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</si>
  <si>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</si>
  <si>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</si>
  <si>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</si>
  <si>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</si>
  <si>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</si>
  <si>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</si>
  <si>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</si>
  <si>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</si>
  <si>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</si>
  <si>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</si>
  <si>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</si>
  <si>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</si>
  <si>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</si>
  <si>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</si>
  <si>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</si>
  <si>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</si>
  <si>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</si>
  <si>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</si>
  <si>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</si>
  <si>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</si>
  <si>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</si>
  <si>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</si>
  <si>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</si>
  <si>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</si>
  <si>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</si>
  <si>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</si>
  <si>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</si>
  <si>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</si>
  <si>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</si>
  <si>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</si>
  <si>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</si>
  <si>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</si>
  <si>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</si>
  <si>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</si>
  <si>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</si>
  <si>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</si>
  <si>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</si>
  <si>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</si>
  <si>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</si>
  <si>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</si>
  <si>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</si>
  <si>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</si>
  <si>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</si>
  <si>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</si>
  <si>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</si>
  <si>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</si>
  <si>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</si>
  <si>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</si>
  <si>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</si>
  <si>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</si>
  <si>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</si>
  <si>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</si>
  <si>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</si>
  <si>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</si>
  <si>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</si>
  <si>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</si>
  <si>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</si>
  <si>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</si>
  <si>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</si>
  <si>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</si>
  <si>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</si>
  <si>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</si>
  <si>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</si>
  <si>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</si>
  <si>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</si>
  <si>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</si>
  <si>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</si>
  <si>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</si>
  <si>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</si>
  <si>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</si>
  <si>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</si>
  <si>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</si>
  <si>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</si>
  <si>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</si>
  <si>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</si>
  <si>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</si>
  <si>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</si>
  <si>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</si>
  <si>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</si>
  <si>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</si>
  <si>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</si>
  <si>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</si>
  <si>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</si>
  <si>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</si>
  <si>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</si>
  <si>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</si>
  <si>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</si>
  <si>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</si>
  <si>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</si>
  <si>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</si>
  <si>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</si>
  <si>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</si>
  <si>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</si>
  <si>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</si>
  <si>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</si>
  <si>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</si>
  <si>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</si>
  <si>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</si>
  <si>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</si>
  <si>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</si>
  <si>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</si>
  <si>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</si>
  <si>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</si>
  <si>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</si>
  <si>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</si>
  <si>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</si>
  <si>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</si>
  <si>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</si>
  <si>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</si>
  <si>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</si>
  <si>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</si>
  <si>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</si>
  <si>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</si>
  <si>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</si>
  <si>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</si>
  <si>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</si>
  <si>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</si>
  <si>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</si>
  <si>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</si>
  <si>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</si>
  <si>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</si>
  <si>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</si>
  <si>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</si>
  <si>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</si>
  <si>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</si>
  <si>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</si>
  <si>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</si>
  <si>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</si>
  <si>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</si>
  <si>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</si>
  <si>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</si>
  <si>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</si>
  <si>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</si>
  <si>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</si>
  <si>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</si>
  <si>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</si>
  <si>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</si>
  <si>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</si>
  <si>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</si>
  <si>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</si>
  <si>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</si>
  <si>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</si>
  <si>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</si>
  <si>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</si>
  <si>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</si>
  <si>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</si>
  <si>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</si>
  <si>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</si>
  <si>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</si>
  <si>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</si>
  <si>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</si>
  <si>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</si>
  <si>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</si>
  <si>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</si>
  <si>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</si>
  <si>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</si>
  <si>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</si>
  <si>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</si>
  <si>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</si>
  <si>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</si>
  <si>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</si>
  <si>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</si>
  <si>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</si>
  <si>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</si>
  <si>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</si>
  <si>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</si>
  <si>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</si>
  <si>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</si>
  <si>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</si>
  <si>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</si>
  <si>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</si>
  <si>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</si>
  <si>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</si>
  <si>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</si>
  <si>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</si>
  <si>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</si>
  <si>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</si>
  <si>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</si>
  <si>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</si>
  <si>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</si>
  <si>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</si>
  <si>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</si>
  <si>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</si>
  <si>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</si>
  <si>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</si>
  <si>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</si>
  <si>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</si>
  <si>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</si>
  <si>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</si>
  <si>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</si>
  <si>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</si>
  <si>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</si>
  <si>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</si>
  <si>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</si>
  <si>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</si>
  <si>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</si>
  <si>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</si>
  <si>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</si>
  <si>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</si>
  <si>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</si>
  <si>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</si>
  <si>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</si>
  <si>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</si>
  <si>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</si>
  <si>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</si>
  <si>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</si>
  <si>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</si>
  <si>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</si>
  <si>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</si>
  <si>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</si>
  <si>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</si>
  <si>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</si>
  <si>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</si>
  <si>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</si>
  <si>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</si>
  <si>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</si>
  <si>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</si>
  <si>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</si>
  <si>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</si>
  <si>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</si>
  <si>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</si>
  <si>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</si>
  <si>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</si>
  <si>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</si>
  <si>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</si>
  <si>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</si>
  <si>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</si>
  <si>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</si>
  <si>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</si>
  <si>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</si>
  <si>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</si>
  <si>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</si>
  <si>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</si>
  <si>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</si>
  <si>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</si>
  <si>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</si>
  <si>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</si>
  <si>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</si>
  <si>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</si>
  <si>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</si>
  <si>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</si>
  <si>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</si>
  <si>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</si>
  <si>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</si>
  <si>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</si>
  <si>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</si>
  <si>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</si>
  <si>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</si>
  <si>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</si>
  <si>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</si>
  <si>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</si>
  <si>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</si>
  <si>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</si>
  <si>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</si>
  <si>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</si>
  <si>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</si>
  <si>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</si>
  <si>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</si>
  <si>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</si>
  <si>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</si>
  <si>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</si>
  <si>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</si>
  <si>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</si>
  <si>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</si>
  <si>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</si>
  <si>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</si>
  <si>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</si>
  <si>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</si>
  <si>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</si>
  <si>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</si>
  <si>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</si>
  <si>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</si>
  <si>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</si>
  <si>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</si>
  <si>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</si>
  <si>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</si>
  <si>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</si>
  <si>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</si>
  <si>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</si>
  <si>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</si>
  <si>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</si>
  <si>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</si>
  <si>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</si>
  <si>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</si>
  <si>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</si>
  <si>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</si>
  <si>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</si>
  <si>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</si>
  <si>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</si>
  <si>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</si>
  <si>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</si>
  <si>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</si>
  <si>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</si>
  <si>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</si>
  <si>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</si>
  <si>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</si>
  <si>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</si>
  <si>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</si>
  <si>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</si>
  <si>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</si>
  <si>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</si>
  <si>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</si>
  <si>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</si>
  <si>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</si>
  <si>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</si>
  <si>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</si>
  <si>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</si>
  <si>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</si>
  <si>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</si>
  <si>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</si>
  <si>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</si>
  <si>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</si>
  <si>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</si>
  <si>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</si>
  <si>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</si>
  <si>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</si>
  <si>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</si>
  <si>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</si>
  <si>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</si>
  <si>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</si>
  <si>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</si>
  <si>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</si>
  <si>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</si>
  <si>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</si>
  <si>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</si>
  <si>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</si>
  <si>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</si>
  <si>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</si>
  <si>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</si>
  <si>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</si>
  <si>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</si>
  <si>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</si>
  <si>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</si>
  <si>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</si>
  <si>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</si>
  <si>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</si>
  <si>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</si>
  <si>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</si>
  <si>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</si>
  <si>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</si>
  <si>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</si>
  <si>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</si>
  <si>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</si>
  <si>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</si>
  <si>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</si>
  <si>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</si>
  <si>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</si>
  <si>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</si>
  <si>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</si>
  <si>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</si>
  <si>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</si>
  <si>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</si>
  <si>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</si>
  <si>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</si>
  <si>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</si>
  <si>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</si>
  <si>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</si>
  <si>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</si>
  <si>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</si>
  <si>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</si>
  <si>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</si>
  <si>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</si>
  <si>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</si>
  <si>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</si>
  <si>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</si>
  <si>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</si>
  <si>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</si>
  <si>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</si>
  <si>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</si>
  <si>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</si>
  <si>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</si>
  <si>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</si>
  <si>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</si>
  <si>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</si>
  <si>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</si>
  <si>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</si>
  <si>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</si>
  <si>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</si>
  <si>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</si>
  <si>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</si>
  <si>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</si>
  <si>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</si>
  <si>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</si>
  <si>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</si>
  <si>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</si>
  <si>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</si>
  <si>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</si>
  <si>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</si>
  <si>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</si>
  <si>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</si>
  <si>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</si>
  <si>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</si>
  <si>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</si>
  <si>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</si>
  <si>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</si>
  <si>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</si>
  <si>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</si>
  <si>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</si>
  <si>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</si>
  <si>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</si>
  <si>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</si>
  <si>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</si>
  <si>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</si>
  <si>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</si>
  <si>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</si>
  <si>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</si>
  <si>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</si>
  <si>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</si>
  <si>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</si>
  <si>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</si>
  <si>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</si>
  <si>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</si>
  <si>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</si>
  <si>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</si>
  <si>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</si>
  <si>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</si>
  <si>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</si>
  <si>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</si>
  <si>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</si>
  <si>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</si>
  <si>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</si>
  <si>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</si>
  <si>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</si>
  <si>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</si>
  <si>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</si>
  <si>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</si>
  <si>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</si>
  <si>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</si>
  <si>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</si>
  <si>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</si>
  <si>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</si>
  <si>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</si>
  <si>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</si>
  <si>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</si>
  <si>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</si>
  <si>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</si>
  <si>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</si>
  <si>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</si>
  <si>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</si>
  <si>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</si>
  <si>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</si>
  <si>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</si>
  <si>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</si>
  <si>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</si>
  <si>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</si>
  <si>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</si>
  <si>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</si>
  <si>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</si>
  <si>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</si>
  <si>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</si>
  <si>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</si>
  <si>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</si>
  <si>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</si>
  <si>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</si>
  <si>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</si>
  <si>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</si>
  <si>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</si>
  <si>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</si>
  <si>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</si>
  <si>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</si>
  <si>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</si>
  <si>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</si>
  <si>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</si>
  <si>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</si>
  <si>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</si>
  <si>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</si>
  <si>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</si>
  <si>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</si>
  <si>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</si>
  <si>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</si>
  <si>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</si>
  <si>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</si>
  <si>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</si>
  <si>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</si>
  <si>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</si>
  <si>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</si>
  <si>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</si>
  <si>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</si>
  <si>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</si>
  <si>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</si>
  <si>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</si>
  <si>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</si>
  <si>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</si>
  <si>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</si>
  <si>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</si>
  <si>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</si>
  <si>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</si>
  <si>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</si>
  <si>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</si>
  <si>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</si>
  <si>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</si>
  <si>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</si>
  <si>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</si>
  <si>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</si>
  <si>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</si>
  <si>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</si>
  <si>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</si>
  <si>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</si>
  <si>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</si>
  <si>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</si>
  <si>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</si>
  <si>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</si>
  <si>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</si>
  <si>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</si>
  <si>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</si>
  <si>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</si>
  <si>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</si>
  <si>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</si>
  <si>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</si>
  <si>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</si>
  <si>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</si>
  <si>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</si>
  <si>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</si>
  <si>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</si>
  <si>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</si>
  <si>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</si>
  <si>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</si>
  <si>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</si>
  <si>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</si>
  <si>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</si>
  <si>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</si>
  <si>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</si>
  <si>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</si>
  <si>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</si>
  <si>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</si>
  <si>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</si>
  <si>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</si>
  <si>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</si>
  <si>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</si>
  <si>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</si>
  <si>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</si>
  <si>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</si>
  <si>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</si>
  <si>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</si>
  <si>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</si>
  <si>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</si>
  <si>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</si>
  <si>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</si>
  <si>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</si>
  <si>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</si>
  <si>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</si>
  <si>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</si>
  <si>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</si>
  <si>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</si>
  <si>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</si>
  <si>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</si>
  <si>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</si>
  <si>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</si>
  <si>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</si>
  <si>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</si>
  <si>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</si>
  <si>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</si>
  <si>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</si>
  <si>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</si>
  <si>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</si>
  <si>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</si>
  <si>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</si>
  <si>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</si>
  <si>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</si>
  <si>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</si>
  <si>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</si>
  <si>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</si>
  <si>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</si>
  <si>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</si>
  <si>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</si>
  <si>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</si>
  <si>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</si>
  <si>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</si>
  <si>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</si>
  <si>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</si>
  <si>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</si>
  <si>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</si>
  <si>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</si>
  <si>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</si>
  <si>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</si>
  <si>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</si>
  <si>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</si>
  <si>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</si>
  <si>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</si>
  <si>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</si>
  <si>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</si>
  <si>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</si>
  <si>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</si>
  <si>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</si>
  <si>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</si>
  <si>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</si>
  <si>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</si>
  <si>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</si>
  <si>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</si>
  <si>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</si>
  <si>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</si>
  <si>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</si>
  <si>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</si>
  <si>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</si>
  <si>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</si>
  <si>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</si>
  <si>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</si>
  <si>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</si>
  <si>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</si>
  <si>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</si>
  <si>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</si>
  <si>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</si>
  <si>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</si>
  <si>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</si>
  <si>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</si>
  <si>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</si>
  <si>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</si>
  <si>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</si>
  <si>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</si>
  <si>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</si>
  <si>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</si>
  <si>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</si>
  <si>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</si>
  <si>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</si>
  <si>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</si>
  <si>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</si>
  <si>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</si>
  <si>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</si>
  <si>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</si>
  <si>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</si>
  <si>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</si>
  <si>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</si>
  <si>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</si>
  <si>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</si>
  <si>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</si>
  <si>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</si>
  <si>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</si>
  <si>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</si>
  <si>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</si>
  <si>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</si>
  <si>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</si>
  <si>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</si>
  <si>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</si>
  <si>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</si>
  <si>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</si>
  <si>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</si>
  <si>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</si>
  <si>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</si>
  <si>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</si>
  <si>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</si>
  <si>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</si>
  <si>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</si>
  <si>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</si>
  <si>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</si>
  <si>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</si>
  <si>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</si>
  <si>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</si>
  <si>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</si>
  <si>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</si>
  <si>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</si>
  <si>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</si>
  <si>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</si>
  <si>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</si>
  <si>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</si>
  <si>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</si>
  <si>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</si>
  <si>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</si>
  <si>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</si>
  <si>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</si>
  <si>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</si>
  <si>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</si>
  <si>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</si>
  <si>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</si>
  <si>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</si>
  <si>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</si>
  <si>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</si>
  <si>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</si>
  <si>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</si>
  <si>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</si>
  <si>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</si>
  <si>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</si>
  <si>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</si>
  <si>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</si>
  <si>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</si>
  <si>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</si>
  <si>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</si>
  <si>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</si>
  <si>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</si>
  <si>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</si>
  <si>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</si>
  <si>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</si>
  <si>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</si>
  <si>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</si>
  <si>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</si>
  <si>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</si>
  <si>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</si>
  <si>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</si>
  <si>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</si>
  <si>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</si>
  <si>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</si>
  <si>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</si>
  <si>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</si>
  <si>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</si>
  <si>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</si>
  <si>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</si>
  <si>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</si>
  <si>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</si>
  <si>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</si>
  <si>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</si>
  <si>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</si>
  <si>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</si>
  <si>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</si>
  <si>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</si>
  <si>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</si>
  <si>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</si>
  <si>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</si>
  <si>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</si>
  <si>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</si>
  <si>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</si>
  <si>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</si>
  <si>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</si>
  <si>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</si>
  <si>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</si>
  <si>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</si>
  <si>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</si>
  <si>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</si>
  <si>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</si>
  <si>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</si>
  <si>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</si>
  <si>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</si>
  <si>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</si>
  <si>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</si>
  <si>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</si>
  <si>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</si>
  <si>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</si>
  <si>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</si>
  <si>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</si>
  <si>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</si>
  <si>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</si>
  <si>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</si>
  <si>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</si>
  <si>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</si>
  <si>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</si>
  <si>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</si>
  <si>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</si>
  <si>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</si>
  <si>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</si>
  <si>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</si>
  <si>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</si>
  <si>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</si>
  <si>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</si>
  <si>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</si>
  <si>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</si>
  <si>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</si>
  <si>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</si>
  <si>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</si>
  <si>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</si>
  <si>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</si>
  <si>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</si>
  <si>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</si>
  <si>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</si>
  <si>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</si>
  <si>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</si>
  <si>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</si>
  <si>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</si>
  <si>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</si>
  <si>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</si>
  <si>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</si>
  <si>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</si>
  <si>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</si>
  <si>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</si>
  <si>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</si>
  <si>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</si>
  <si>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</si>
  <si>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</si>
  <si>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</si>
  <si>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</si>
  <si>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</si>
  <si>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</si>
  <si>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</si>
  <si>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</si>
  <si>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</si>
  <si>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</si>
  <si>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</si>
  <si>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</si>
  <si>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</si>
  <si>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</si>
  <si>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</si>
  <si>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</si>
  <si>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</si>
  <si>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</si>
  <si>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</si>
  <si>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</si>
  <si>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</si>
  <si>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</si>
  <si>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</si>
  <si>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</si>
  <si>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</si>
  <si>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</si>
  <si>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</si>
  <si>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</si>
  <si>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</si>
  <si>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</si>
  <si>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</si>
  <si>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</si>
  <si>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</si>
  <si>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</si>
  <si>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</si>
  <si>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</si>
  <si>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</si>
  <si>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</si>
  <si>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</si>
  <si>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</si>
  <si>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</si>
  <si>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</si>
  <si>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</si>
  <si>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</si>
  <si>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</si>
  <si>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</si>
  <si>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</si>
  <si>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</si>
  <si>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</si>
  <si>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</si>
  <si>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</si>
  <si>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</si>
  <si>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</si>
  <si>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</si>
  <si>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</si>
  <si>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</si>
  <si>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</si>
  <si>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</si>
  <si>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</si>
  <si>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</si>
  <si>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</si>
  <si>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</si>
  <si>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</si>
  <si>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</si>
  <si>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</si>
  <si>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</si>
  <si>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</si>
  <si>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</si>
  <si>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</si>
  <si>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</si>
  <si>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</si>
  <si>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</si>
  <si>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</si>
  <si>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</si>
  <si>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</si>
  <si>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</si>
  <si>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</si>
  <si>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</si>
  <si>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</si>
  <si>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</si>
  <si>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</si>
  <si>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</si>
  <si>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</si>
  <si>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</si>
  <si>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</si>
  <si>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</si>
  <si>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</si>
  <si>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</si>
  <si>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</si>
  <si>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</si>
  <si>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</si>
  <si>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</si>
  <si>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</si>
  <si>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</si>
  <si>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</si>
  <si>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</si>
  <si>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</si>
  <si>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</si>
  <si>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</si>
  <si>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</si>
  <si>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</si>
  <si>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</si>
  <si>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</si>
  <si>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</si>
  <si>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</si>
  <si>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</si>
  <si>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</si>
  <si>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</si>
  <si>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</si>
  <si>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</si>
  <si>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</si>
  <si>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</si>
  <si>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</si>
  <si>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</si>
  <si>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</si>
  <si>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</si>
  <si>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</si>
  <si>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</si>
  <si>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</si>
  <si>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</si>
  <si>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</si>
  <si>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</si>
  <si>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</si>
  <si>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</si>
  <si>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</si>
  <si>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</si>
  <si>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</si>
  <si>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</si>
  <si>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</si>
  <si>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</si>
  <si>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</si>
  <si>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</si>
  <si>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</si>
  <si>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</si>
  <si>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</si>
  <si>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</si>
  <si>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</si>
  <si>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</si>
  <si>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</si>
  <si>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</si>
  <si>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</si>
  <si>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</si>
  <si>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</si>
  <si>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</si>
  <si>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</si>
  <si>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</si>
  <si>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</si>
  <si>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</si>
  <si>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</si>
  <si>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</si>
  <si>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</si>
  <si>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</si>
  <si>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</si>
  <si>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</si>
  <si>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</si>
  <si>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</si>
  <si>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</si>
  <si>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</si>
  <si>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</si>
  <si>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</si>
  <si>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</si>
  <si>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</si>
  <si>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</si>
  <si>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</si>
  <si>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</si>
  <si>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</si>
  <si>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</si>
  <si>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</si>
  <si>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</si>
  <si>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</si>
  <si>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</si>
  <si>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</si>
  <si>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</si>
  <si>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</si>
  <si>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</si>
  <si>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</si>
  <si>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</si>
  <si>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</si>
  <si>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</si>
  <si>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</si>
  <si>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</si>
  <si>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</si>
  <si>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</si>
  <si>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</si>
  <si>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</si>
  <si>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</si>
  <si>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</si>
  <si>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</si>
  <si>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</si>
  <si>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</si>
  <si>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</si>
  <si>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</si>
  <si>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</si>
  <si>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</si>
  <si>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</si>
  <si>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</si>
  <si>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</si>
  <si>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</si>
  <si>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</si>
  <si>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</si>
  <si>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</si>
  <si>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</si>
  <si>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</si>
  <si>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</si>
  <si>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</si>
  <si>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</si>
  <si>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</si>
  <si>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</si>
  <si>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</si>
  <si>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</si>
  <si>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</si>
  <si>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</si>
  <si>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</si>
  <si>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</si>
  <si>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</si>
  <si>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</si>
  <si>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</si>
  <si>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</si>
  <si>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</si>
  <si>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</si>
  <si>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</si>
  <si>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</si>
  <si>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</si>
  <si>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</si>
  <si>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</si>
  <si>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</si>
  <si>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</si>
  <si>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</si>
  <si>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</si>
  <si>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</si>
  <si>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</si>
  <si>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</si>
  <si>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</si>
  <si>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</si>
  <si>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</si>
  <si>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</si>
  <si>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</si>
  <si>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</si>
  <si>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</si>
  <si>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</si>
  <si>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</si>
  <si>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</si>
  <si>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</si>
  <si>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</si>
  <si>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</si>
  <si>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</si>
  <si>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</si>
  <si>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</si>
  <si>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</si>
  <si>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</si>
  <si>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</si>
  <si>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</si>
  <si>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</si>
  <si>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</si>
  <si>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</si>
  <si>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</si>
  <si>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</si>
  <si>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</si>
  <si>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</si>
  <si>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</si>
  <si>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</si>
  <si>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</si>
  <si>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</si>
  <si>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</si>
  <si>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</si>
  <si>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</si>
  <si>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</si>
  <si>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</si>
  <si>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</si>
  <si>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</si>
  <si>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</si>
  <si>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</si>
  <si>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</si>
  <si>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</si>
  <si>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</si>
  <si>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</si>
  <si>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</si>
  <si>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</si>
  <si>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</si>
  <si>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</si>
  <si>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</si>
  <si>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</si>
  <si>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</si>
  <si>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</si>
  <si>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</si>
  <si>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</si>
  <si>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</si>
  <si>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</si>
  <si>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</si>
  <si>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</si>
  <si>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</si>
  <si>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</si>
  <si>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</si>
  <si>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</si>
  <si>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</si>
  <si>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</si>
  <si>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</si>
  <si>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</si>
  <si>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</si>
  <si>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</si>
  <si>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</si>
  <si>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</si>
  <si>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</si>
  <si>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</si>
  <si>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</si>
  <si>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</si>
  <si>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</si>
  <si>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</si>
  <si>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</si>
  <si>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</si>
  <si>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</si>
  <si>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</si>
  <si>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</si>
  <si>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</si>
  <si>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</si>
  <si>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</si>
  <si>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</si>
  <si>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</si>
  <si>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</si>
  <si>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</si>
  <si>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</si>
  <si>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</si>
  <si>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</si>
  <si>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</si>
  <si>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</si>
  <si>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</si>
  <si>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</si>
  <si>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</si>
  <si>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</si>
  <si>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</si>
  <si>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</si>
  <si>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</si>
  <si>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</si>
  <si>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</si>
  <si>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</si>
  <si>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</si>
  <si>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</si>
  <si>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</si>
  <si>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</si>
  <si>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</si>
  <si>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</si>
  <si>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</si>
  <si>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</si>
  <si>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</si>
  <si>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</si>
  <si>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</si>
  <si>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</si>
  <si>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</si>
  <si>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</si>
  <si>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</si>
  <si>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</si>
  <si>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</si>
  <si>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</si>
  <si>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</si>
  <si>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</si>
  <si>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</si>
  <si>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</si>
  <si>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</si>
  <si>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</si>
  <si>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</si>
  <si>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</si>
  <si>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</si>
  <si>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</si>
  <si>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</si>
  <si>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</si>
  <si>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</si>
  <si>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</si>
  <si>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</si>
  <si>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</si>
  <si>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</si>
  <si>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</si>
  <si>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</si>
  <si>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</si>
  <si>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</si>
  <si>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</si>
  <si>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</si>
  <si>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</si>
  <si>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</si>
  <si>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</si>
  <si>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</si>
  <si>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</si>
  <si>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</si>
  <si>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</si>
  <si>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</si>
  <si>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</si>
  <si>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</si>
  <si>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</si>
  <si>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</si>
  <si>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</si>
  <si>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</si>
  <si>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</si>
  <si>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</si>
  <si>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</si>
  <si>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</si>
  <si>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</si>
  <si>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</si>
  <si>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</si>
  <si>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</si>
  <si>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</si>
  <si>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</si>
  <si>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</si>
  <si>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</si>
  <si>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</si>
  <si>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</si>
  <si>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</si>
  <si>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</si>
  <si>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</si>
  <si>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</si>
  <si>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</si>
  <si>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</si>
  <si>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</si>
  <si>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</si>
  <si>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</si>
  <si>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</si>
  <si>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</si>
  <si>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</si>
  <si>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</si>
  <si>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</si>
  <si>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</si>
  <si>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</si>
  <si>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</si>
  <si>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</si>
  <si>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</si>
  <si>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</si>
  <si>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</si>
  <si>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</si>
  <si>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</si>
  <si>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</si>
  <si>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</si>
  <si>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</si>
  <si>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</si>
  <si>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</si>
  <si>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</si>
  <si>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</si>
  <si>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</si>
  <si>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</si>
  <si>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</si>
  <si>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</si>
  <si>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</si>
  <si>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</si>
  <si>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</si>
  <si>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</si>
  <si>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</si>
  <si>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</si>
  <si>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</si>
  <si>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</si>
  <si>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</si>
  <si>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</si>
  <si>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</si>
  <si>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</si>
  <si>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</si>
  <si>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</si>
  <si>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</si>
  <si>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</si>
  <si>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</si>
  <si>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</si>
  <si>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</si>
  <si>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</si>
  <si>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</si>
  <si>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</si>
  <si>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</si>
  <si>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</si>
  <si>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</si>
  <si>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</si>
  <si>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</si>
  <si>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</si>
  <si>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</si>
  <si>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</si>
  <si>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</si>
  <si>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</si>
  <si>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</si>
  <si>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</si>
  <si>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</si>
  <si>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</si>
  <si>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</si>
  <si>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</si>
  <si>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</si>
  <si>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</si>
  <si>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</si>
  <si>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</si>
  <si>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</si>
  <si>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</si>
  <si>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</si>
  <si>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</si>
  <si>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</si>
  <si>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</si>
  <si>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</si>
  <si>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</si>
  <si>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</si>
  <si>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</si>
  <si>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</si>
  <si>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</si>
  <si>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</si>
  <si>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</si>
  <si>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</si>
  <si>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</si>
  <si>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</si>
  <si>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</si>
  <si>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</si>
  <si>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</si>
  <si>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</si>
  <si>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</si>
  <si>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</si>
  <si>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</si>
  <si>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</si>
  <si>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</si>
  <si>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</si>
  <si>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</si>
  <si>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</si>
  <si>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</si>
  <si>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</si>
  <si>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</si>
  <si>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</si>
  <si>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</si>
  <si>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</si>
  <si>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</si>
  <si>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</si>
  <si>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</si>
  <si>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</si>
  <si>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</si>
  <si>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</si>
  <si>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</si>
  <si>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</si>
  <si>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</si>
  <si>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</si>
  <si>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</si>
  <si>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</si>
  <si>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</si>
  <si>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</si>
  <si>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</si>
  <si>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</si>
  <si>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</si>
  <si>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</si>
  <si>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</si>
  <si>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</si>
  <si>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</si>
  <si>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</si>
  <si>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</si>
  <si>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</si>
  <si>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</si>
  <si>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</si>
  <si>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</si>
  <si>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</si>
  <si>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</si>
  <si>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</si>
  <si>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</si>
  <si>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</si>
  <si>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</si>
  <si>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</si>
  <si>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</si>
  <si>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</si>
  <si>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</si>
  <si>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</si>
  <si>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</si>
  <si>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</si>
  <si>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</si>
  <si>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</si>
  <si>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</si>
  <si>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</si>
  <si>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</si>
  <si>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</si>
  <si>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</si>
  <si>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</si>
  <si>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</si>
  <si>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</si>
  <si>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</si>
  <si>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</si>
  <si>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</si>
  <si>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</si>
  <si>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</si>
  <si>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</si>
  <si>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</si>
  <si>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</si>
  <si>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</si>
  <si>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</si>
  <si>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</si>
  <si>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</si>
  <si>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</si>
  <si>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</si>
  <si>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</si>
  <si>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</si>
  <si>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</si>
  <si>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</si>
  <si>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</si>
  <si>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</si>
  <si>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</si>
  <si>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</si>
  <si>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</si>
  <si>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</si>
  <si>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</si>
  <si>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</si>
  <si>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</si>
  <si>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</si>
  <si>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</si>
  <si>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</si>
  <si>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</si>
  <si>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</si>
  <si>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</si>
  <si>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</si>
  <si>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</si>
  <si>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</si>
  <si>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</si>
  <si>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</si>
  <si>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</si>
  <si>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</si>
  <si>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</si>
  <si>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</si>
  <si>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</si>
  <si>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</si>
  <si>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</si>
  <si>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</si>
  <si>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</si>
  <si>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</si>
  <si>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</si>
  <si>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</si>
  <si>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</si>
  <si>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</si>
  <si>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</si>
  <si>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</si>
  <si>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</si>
  <si>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</si>
  <si>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</si>
  <si>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</si>
  <si>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</si>
  <si>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</si>
  <si>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</si>
  <si>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</si>
  <si>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</si>
  <si>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</si>
  <si>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</si>
  <si>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</si>
  <si>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</si>
  <si>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</si>
  <si>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</si>
  <si>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</si>
  <si>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</si>
  <si>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</si>
  <si>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</si>
  <si>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</si>
  <si>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</si>
  <si>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</si>
  <si>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</si>
  <si>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</si>
  <si>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</si>
  <si>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</si>
  <si>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</si>
  <si>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</si>
  <si>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</si>
  <si>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</si>
  <si>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</si>
  <si>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</si>
  <si>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</si>
  <si>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</si>
  <si>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</si>
  <si>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</si>
  <si>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</si>
  <si>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</si>
  <si>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</si>
  <si>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</si>
  <si>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</si>
  <si>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</si>
  <si>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</si>
  <si>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</si>
  <si>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</si>
  <si>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</si>
  <si>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</si>
  <si>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</si>
  <si>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</si>
  <si>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</si>
  <si>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</si>
  <si>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</si>
  <si>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</si>
  <si>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</si>
  <si>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</si>
  <si>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</si>
  <si>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</si>
  <si>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</si>
  <si>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</si>
  <si>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</si>
  <si>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</si>
  <si>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</si>
  <si>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</si>
  <si>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</si>
  <si>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</si>
  <si>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</si>
  <si>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</si>
  <si>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</si>
  <si>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</si>
  <si>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</si>
  <si>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</si>
  <si>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</si>
  <si>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</si>
  <si>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</si>
  <si>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</si>
  <si>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</si>
  <si>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</si>
  <si>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</si>
  <si>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</si>
  <si>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</si>
  <si>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</si>
  <si>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</si>
  <si>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</si>
  <si>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</si>
  <si>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</si>
  <si>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</si>
  <si>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</si>
  <si>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</si>
  <si>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</si>
  <si>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</si>
  <si>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</si>
  <si>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</si>
  <si>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</si>
  <si>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</si>
  <si>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</si>
  <si>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</si>
  <si>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</si>
  <si>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</si>
  <si>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</si>
  <si>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</si>
  <si>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</si>
  <si>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</si>
  <si>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</si>
  <si>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</si>
  <si>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</si>
  <si>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</si>
  <si>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</si>
  <si>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</si>
  <si>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</si>
  <si>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</si>
  <si>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</si>
  <si>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</si>
  <si>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</si>
  <si>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</si>
  <si>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</si>
  <si>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</si>
  <si>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</si>
  <si>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</si>
  <si>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</si>
  <si>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</si>
  <si>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</si>
  <si>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</si>
  <si>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</si>
  <si>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</si>
  <si>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</si>
  <si>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</si>
  <si>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</si>
  <si>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</si>
  <si>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</si>
  <si>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</si>
  <si>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</si>
  <si>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</si>
  <si>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</si>
  <si>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</si>
  <si>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</si>
  <si>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</si>
  <si>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</si>
  <si>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</si>
  <si>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</si>
  <si>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</si>
  <si>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</si>
  <si>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</si>
  <si>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</si>
  <si>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</si>
  <si>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</si>
  <si>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</si>
  <si>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</si>
  <si>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</si>
  <si>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</si>
  <si>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</si>
  <si>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</si>
  <si>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</si>
  <si>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</si>
  <si>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</si>
  <si>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</si>
  <si>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</si>
  <si>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</si>
  <si>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</si>
  <si>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</si>
  <si>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</si>
  <si>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</si>
  <si>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</si>
  <si>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</si>
  <si>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</si>
  <si>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</si>
  <si>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</si>
  <si>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</si>
  <si>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</si>
  <si>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</si>
  <si>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</si>
  <si>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</si>
  <si>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</si>
  <si>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</si>
  <si>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</si>
  <si>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</si>
  <si>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</si>
  <si>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</si>
  <si>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</si>
  <si>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</si>
  <si>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</si>
  <si>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</si>
  <si>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</si>
  <si>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</si>
  <si>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</si>
  <si>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</si>
  <si>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</si>
  <si>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</si>
  <si>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</si>
  <si>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</si>
  <si>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</si>
  <si>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</si>
  <si>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</si>
  <si>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</si>
  <si>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</si>
  <si>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</si>
  <si>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</si>
  <si>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</si>
  <si>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</si>
  <si>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</si>
  <si>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</si>
  <si>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</si>
  <si>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</si>
  <si>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</si>
  <si>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</si>
  <si>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</si>
  <si>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</si>
  <si>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</si>
  <si>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</si>
  <si>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</si>
  <si>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</si>
  <si>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</si>
  <si>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</si>
  <si>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</si>
  <si>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</si>
  <si>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</si>
  <si>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</si>
  <si>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</si>
  <si>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</si>
  <si>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</si>
  <si>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</si>
  <si>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</si>
  <si>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</si>
  <si>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</si>
  <si>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</si>
  <si>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</si>
  <si>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</si>
  <si>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</si>
  <si>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</si>
  <si>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</si>
  <si>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</si>
  <si>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</si>
  <si>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</si>
  <si>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</si>
  <si>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</si>
  <si>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</si>
  <si>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</si>
  <si>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</si>
  <si>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</si>
  <si>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</si>
  <si>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</si>
  <si>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</si>
  <si>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</si>
  <si>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</si>
  <si>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</si>
  <si>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</si>
  <si>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</si>
  <si>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</si>
  <si>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</si>
  <si>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</si>
  <si>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</si>
  <si>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</si>
  <si>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</si>
  <si>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</si>
  <si>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</si>
  <si>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</si>
  <si>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</si>
  <si>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</si>
  <si>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</si>
  <si>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</si>
  <si>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</si>
  <si>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</si>
  <si>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</si>
  <si>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</si>
  <si>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</si>
  <si>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</si>
  <si>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</si>
  <si>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</si>
  <si>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</si>
  <si>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</si>
  <si>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</si>
  <si>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</si>
  <si>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</si>
  <si>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</si>
  <si>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</si>
  <si>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</si>
  <si>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</si>
  <si>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</si>
  <si>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</si>
  <si>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</si>
  <si>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</si>
  <si>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</si>
  <si>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</si>
  <si>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</si>
  <si>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</si>
  <si>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</si>
  <si>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</si>
  <si>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</si>
  <si>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</si>
  <si>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</si>
  <si>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</si>
  <si>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</si>
  <si>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</si>
  <si>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</si>
  <si>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</si>
  <si>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</si>
  <si>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</si>
  <si>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</si>
  <si>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</si>
  <si>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</si>
  <si>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</si>
  <si>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</si>
  <si>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</si>
  <si>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</si>
  <si>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</si>
  <si>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</si>
  <si>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</si>
  <si>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</si>
  <si>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</si>
  <si>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</si>
  <si>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</si>
  <si>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</si>
  <si>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</si>
  <si>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</si>
  <si>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</si>
  <si>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</si>
  <si>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</si>
  <si>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</si>
  <si>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</si>
  <si>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</si>
  <si>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</si>
  <si>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</si>
  <si>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</si>
  <si>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</si>
  <si>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</si>
  <si>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</si>
  <si>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</si>
  <si>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</si>
  <si>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</si>
  <si>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</si>
  <si>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</si>
  <si>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</si>
  <si>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</si>
  <si>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</si>
  <si>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</si>
  <si>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</si>
  <si>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</si>
  <si>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</si>
  <si>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</si>
  <si>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</si>
  <si>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</si>
  <si>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</si>
  <si>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</si>
  <si>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</si>
  <si>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</si>
  <si>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</si>
  <si>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</si>
  <si>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</si>
  <si>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</si>
  <si>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</si>
  <si>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</si>
  <si>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</si>
  <si>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</si>
  <si>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</si>
  <si>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</si>
  <si>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</si>
  <si>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</si>
  <si>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</si>
  <si>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</si>
  <si>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</si>
  <si>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</si>
  <si>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</si>
  <si>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</si>
  <si>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</si>
  <si>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</si>
  <si>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</si>
  <si>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</si>
  <si>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</si>
  <si>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</si>
  <si>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</si>
  <si>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</si>
  <si>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</si>
  <si>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</si>
  <si>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</si>
  <si>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</si>
  <si>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</si>
  <si>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</si>
  <si>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</si>
  <si>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</si>
  <si>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</si>
  <si>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</si>
  <si>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</si>
  <si>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</si>
  <si>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</si>
  <si>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</si>
  <si>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</si>
  <si>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</si>
  <si>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</si>
  <si>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</si>
  <si>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</si>
  <si>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</si>
  <si>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</si>
  <si>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</si>
  <si>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</si>
  <si>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</si>
  <si>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</si>
  <si>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</si>
  <si>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</si>
  <si>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</si>
  <si>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</si>
  <si>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</si>
  <si>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</si>
  <si>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</si>
  <si>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</si>
  <si>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</si>
  <si>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</si>
  <si>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</si>
  <si>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</si>
  <si>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</si>
  <si>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</si>
  <si>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</si>
  <si>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</si>
  <si>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</si>
  <si>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</si>
  <si>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</si>
  <si>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</si>
  <si>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</si>
  <si>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</si>
  <si>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</si>
  <si>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</si>
  <si>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</si>
  <si>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</si>
  <si>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</si>
  <si>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</si>
  <si>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</si>
  <si>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</si>
  <si>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</si>
  <si>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</si>
  <si>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</si>
  <si>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</si>
  <si>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</si>
  <si>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</si>
  <si>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</si>
  <si>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</si>
  <si>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</si>
  <si>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</si>
  <si>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</si>
  <si>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</si>
  <si>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</si>
  <si>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</si>
  <si>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</si>
  <si>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</si>
  <si>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</si>
  <si>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</si>
  <si>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</si>
  <si>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</si>
  <si>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</si>
  <si>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</si>
  <si>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</si>
  <si>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</si>
  <si>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</si>
  <si>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</si>
  <si>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</si>
  <si>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</si>
  <si>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</si>
  <si>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</si>
  <si>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</si>
  <si>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</si>
  <si>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</si>
  <si>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</si>
  <si>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</si>
  <si>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</si>
  <si>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</si>
  <si>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</si>
  <si>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</si>
  <si>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</si>
  <si>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</si>
  <si>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</si>
  <si>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</si>
  <si>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</si>
  <si>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</si>
  <si>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</si>
  <si>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</si>
  <si>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</si>
  <si>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</si>
  <si>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</si>
  <si>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</si>
  <si>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</si>
  <si>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</si>
  <si>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</si>
  <si>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</si>
  <si>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</si>
  <si>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</si>
  <si>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</si>
  <si>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</si>
  <si>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</si>
  <si>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</si>
  <si>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</si>
  <si>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</si>
  <si>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</si>
  <si>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</si>
  <si>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</si>
  <si>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</si>
  <si>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</si>
  <si>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</si>
  <si>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</si>
  <si>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</si>
  <si>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</si>
  <si>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</si>
  <si>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</si>
  <si>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</si>
  <si>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</si>
  <si>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</si>
  <si>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</si>
  <si>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</si>
  <si>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</si>
  <si>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</si>
  <si>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</si>
  <si>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</si>
  <si>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</si>
  <si>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</si>
  <si>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</si>
  <si>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</si>
  <si>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</si>
  <si>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</si>
  <si>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</si>
  <si>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</si>
  <si>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</si>
  <si>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</si>
  <si>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</si>
  <si>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</si>
  <si>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</si>
  <si>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</si>
  <si>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</si>
  <si>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</si>
  <si>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</si>
  <si>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</si>
  <si>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</si>
  <si>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</si>
  <si>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</si>
  <si>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</si>
  <si>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</si>
  <si>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</si>
  <si>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</si>
  <si>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</si>
  <si>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</si>
  <si>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</si>
  <si>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</si>
  <si>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</si>
  <si>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</si>
  <si>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</si>
  <si>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</si>
  <si>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</si>
  <si>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</si>
  <si>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</si>
  <si>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</si>
  <si>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</si>
  <si>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</si>
  <si>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</si>
  <si>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</si>
  <si>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</si>
  <si>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</si>
  <si>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</si>
  <si>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</si>
  <si>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</si>
  <si>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</si>
  <si>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</si>
  <si>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</si>
  <si>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</si>
  <si>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</si>
  <si>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</si>
  <si>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</si>
  <si>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</si>
  <si>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</si>
  <si>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</si>
  <si>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</si>
  <si>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</si>
  <si>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</si>
  <si>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</si>
  <si>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</si>
  <si>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</si>
  <si>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</si>
  <si>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</si>
  <si>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</si>
  <si>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</si>
  <si>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</si>
  <si>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</si>
  <si>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</si>
  <si>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</si>
  <si>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</si>
  <si>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</si>
  <si>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</si>
  <si>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</si>
  <si>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</si>
  <si>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</si>
  <si>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</si>
  <si>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</si>
  <si>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</si>
  <si>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</si>
  <si>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</si>
  <si>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</si>
  <si>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</si>
  <si>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</si>
  <si>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</si>
  <si>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</si>
  <si>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</si>
  <si>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</si>
  <si>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</si>
  <si>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</si>
  <si>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</si>
  <si>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</si>
  <si>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</si>
  <si>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</si>
  <si>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</si>
  <si>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</si>
  <si>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</si>
  <si>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</si>
  <si>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</si>
  <si>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</si>
  <si>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</si>
  <si>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</si>
  <si>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</si>
  <si>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</si>
  <si>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</si>
  <si>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</si>
  <si>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</si>
  <si>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</si>
  <si>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</si>
  <si>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</si>
  <si>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</si>
  <si>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</si>
  <si>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</si>
  <si>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</si>
  <si>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</si>
  <si>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</si>
  <si>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</si>
  <si>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</si>
  <si>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</si>
  <si>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</si>
  <si>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</si>
  <si>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</si>
  <si>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</si>
  <si>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</si>
  <si>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</si>
  <si>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</si>
  <si>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</si>
  <si>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</si>
  <si>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</si>
  <si>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</si>
  <si>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</si>
  <si>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</si>
  <si>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</si>
  <si>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</si>
  <si>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</si>
  <si>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</si>
  <si>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</si>
  <si>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</si>
  <si>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</si>
  <si>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</si>
  <si>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</si>
  <si>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</si>
  <si>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</si>
  <si>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</si>
  <si>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</si>
  <si>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</si>
  <si>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</si>
  <si>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</si>
  <si>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</si>
  <si>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</si>
  <si>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</si>
  <si>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</si>
  <si>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</si>
  <si>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</si>
  <si>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</si>
  <si>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</si>
  <si>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</si>
  <si>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</si>
  <si>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</si>
  <si>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</si>
  <si>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</si>
  <si>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</si>
  <si>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</si>
  <si>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</si>
  <si>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</si>
  <si>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</si>
  <si>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</si>
  <si>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</si>
  <si>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</si>
  <si>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</si>
  <si>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</si>
  <si>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</si>
  <si>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</si>
  <si>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</si>
  <si>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</si>
  <si>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</si>
  <si>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</si>
  <si>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</si>
  <si>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</si>
  <si>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</si>
  <si>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</si>
  <si>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</si>
  <si>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</si>
  <si>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</si>
  <si>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</si>
  <si>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</si>
  <si>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</si>
  <si>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</si>
  <si>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</si>
  <si>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</si>
  <si>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</si>
  <si>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</si>
  <si>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</si>
  <si>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</si>
  <si>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</si>
  <si>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</si>
  <si>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</si>
  <si>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</si>
  <si>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</si>
  <si>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</si>
  <si>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</si>
  <si>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</si>
  <si>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</si>
  <si>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</si>
  <si>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</si>
  <si>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</si>
  <si>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</si>
  <si>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</si>
  <si>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</si>
  <si>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</si>
  <si>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</si>
  <si>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</si>
  <si>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</si>
  <si>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</si>
  <si>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</si>
  <si>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</si>
  <si>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</si>
  <si>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</si>
  <si>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</si>
  <si>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</si>
  <si>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</si>
  <si>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</si>
  <si>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</si>
  <si>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</si>
  <si>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</si>
  <si>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</si>
  <si>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</si>
  <si>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</si>
  <si>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</si>
  <si>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</si>
  <si>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</si>
  <si>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</si>
  <si>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</si>
  <si>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</si>
  <si>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</si>
  <si>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</si>
  <si>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</si>
  <si>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</si>
  <si>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</si>
  <si>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</si>
  <si>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</si>
  <si>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</si>
  <si>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</si>
  <si>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</si>
  <si>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</si>
  <si>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</si>
  <si>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</si>
  <si>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</si>
  <si>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</si>
  <si>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</si>
  <si>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</si>
  <si>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</si>
  <si>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</si>
  <si>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</si>
  <si>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</si>
  <si>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</si>
  <si>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</si>
  <si>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</si>
  <si>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</si>
  <si>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</si>
  <si>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</si>
  <si>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</si>
  <si>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</si>
  <si>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</si>
  <si>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</si>
  <si>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</si>
  <si>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</si>
  <si>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</si>
  <si>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</si>
  <si>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</si>
  <si>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</si>
  <si>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</si>
  <si>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</si>
  <si>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</si>
  <si>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</si>
  <si>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</si>
  <si>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</si>
  <si>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</si>
  <si>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</si>
  <si>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</si>
  <si>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</si>
  <si>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</si>
  <si>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</si>
  <si>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</si>
  <si>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</si>
  <si>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</si>
  <si>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</si>
  <si>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</si>
  <si>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</si>
  <si>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</si>
  <si>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</si>
  <si>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</si>
  <si>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</si>
  <si>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</si>
  <si>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</si>
  <si>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</si>
  <si>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</si>
  <si>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</si>
  <si>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</si>
  <si>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</si>
  <si>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</si>
  <si>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</si>
  <si>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</si>
  <si>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</si>
  <si>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</si>
  <si>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</si>
  <si>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</si>
  <si>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</si>
  <si>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</si>
  <si>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</si>
  <si>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</si>
  <si>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</si>
  <si>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</si>
  <si>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</si>
  <si>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</si>
  <si>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</si>
  <si>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</si>
  <si>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</si>
  <si>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</si>
  <si>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</si>
  <si>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</si>
  <si>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</si>
  <si>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</si>
  <si>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</si>
  <si>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</si>
  <si>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</si>
  <si>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</si>
  <si>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</si>
  <si>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</si>
  <si>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</si>
  <si>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</si>
  <si>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</si>
  <si>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</si>
  <si>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</si>
  <si>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</si>
  <si>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</si>
  <si>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</si>
  <si>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</si>
  <si>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</si>
  <si>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</si>
  <si>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</si>
  <si>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</si>
  <si>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</si>
  <si>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</si>
  <si>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</si>
  <si>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</si>
  <si>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</si>
  <si>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</si>
  <si>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</si>
  <si>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</si>
  <si>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</si>
  <si>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</si>
  <si>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</si>
  <si>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</si>
  <si>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</si>
  <si>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</si>
  <si>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</si>
  <si>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</si>
  <si>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</si>
  <si>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</si>
  <si>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</si>
  <si>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</si>
  <si>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</si>
  <si>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</si>
  <si>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</si>
  <si>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</si>
  <si>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</si>
  <si>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</si>
  <si>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</si>
  <si>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</si>
  <si>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</si>
  <si>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</si>
  <si>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</si>
  <si>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</si>
  <si>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</si>
  <si>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</si>
  <si>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</si>
  <si>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</si>
  <si>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</si>
  <si>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</si>
  <si>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</si>
  <si>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</si>
  <si>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</si>
  <si>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</si>
  <si>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</si>
  <si>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</si>
  <si>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</si>
  <si>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</si>
  <si>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</si>
  <si>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</si>
  <si>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</si>
  <si>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</si>
  <si>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</si>
  <si>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</si>
  <si>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</si>
  <si>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</si>
  <si>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</si>
  <si>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</si>
  <si>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</si>
  <si>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</si>
  <si>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</si>
  <si>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</si>
  <si>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</si>
  <si>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</si>
  <si>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</si>
  <si>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</si>
  <si>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</si>
  <si>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</si>
  <si>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</si>
  <si>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</si>
  <si>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</si>
  <si>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</si>
  <si>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</si>
  <si>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</si>
  <si>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</si>
  <si>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</si>
  <si>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</si>
  <si>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</si>
  <si>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</si>
  <si>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</si>
  <si>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</si>
  <si>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</si>
  <si>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</si>
  <si>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</si>
  <si>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</si>
  <si>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</si>
  <si>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</si>
  <si>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</si>
  <si>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</si>
  <si>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</si>
  <si>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</si>
  <si>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</si>
  <si>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</si>
  <si>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</si>
  <si>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</si>
  <si>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</si>
  <si>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</si>
  <si>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</si>
  <si>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</si>
  <si>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</si>
  <si>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</si>
  <si>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</si>
  <si>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</si>
  <si>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</si>
  <si>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</si>
  <si>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</si>
  <si>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</si>
  <si>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</si>
  <si>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</si>
  <si>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</si>
  <si>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</si>
  <si>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</si>
  <si>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</si>
  <si>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</si>
  <si>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</si>
  <si>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</si>
  <si>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</si>
  <si>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</si>
  <si>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</si>
  <si>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</si>
  <si>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</si>
  <si>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</si>
  <si>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</si>
  <si>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</si>
  <si>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</si>
  <si>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</si>
  <si>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</si>
  <si>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</si>
  <si>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</si>
  <si>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</si>
  <si>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</si>
  <si>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</si>
  <si>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</si>
  <si>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</si>
  <si>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</si>
  <si>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</si>
  <si>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</si>
  <si>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</si>
  <si>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</si>
  <si>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</si>
  <si>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</si>
  <si>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</si>
  <si>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</si>
  <si>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</si>
  <si>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</si>
  <si>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</si>
  <si>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</si>
  <si>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</si>
  <si>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</si>
  <si>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</si>
  <si>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</si>
  <si>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</si>
  <si>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</si>
  <si>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</si>
  <si>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</si>
  <si>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</si>
  <si>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</si>
  <si>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</si>
  <si>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</si>
  <si>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</si>
  <si>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</si>
  <si>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</si>
  <si>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</si>
  <si>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</si>
  <si>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</si>
  <si>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</si>
  <si>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</si>
  <si>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</si>
  <si>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</si>
  <si>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</si>
  <si>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</si>
  <si>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</si>
  <si>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</si>
  <si>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</si>
  <si>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</si>
  <si>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</si>
  <si>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</si>
  <si>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</si>
  <si>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</si>
  <si>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</si>
  <si>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</si>
  <si>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</si>
  <si>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</si>
  <si>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</si>
  <si>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</si>
  <si>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</si>
  <si>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</si>
  <si>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</si>
  <si>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</si>
  <si>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</si>
  <si>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</si>
  <si>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</si>
  <si>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</si>
  <si>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</si>
  <si>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</si>
  <si>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</si>
  <si>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</si>
  <si>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</si>
  <si>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</si>
  <si>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</si>
  <si>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</si>
  <si>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</si>
  <si>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</si>
  <si>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</si>
  <si>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</si>
  <si>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</si>
  <si>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</si>
  <si>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</si>
  <si>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</si>
  <si>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</si>
  <si>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</si>
  <si>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</si>
  <si>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</si>
  <si>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</si>
  <si>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</si>
  <si>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</si>
  <si>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</si>
  <si>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</si>
  <si>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</si>
  <si>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</si>
  <si>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</si>
  <si>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</si>
  <si>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</si>
  <si>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</si>
  <si>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</si>
  <si>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</si>
  <si>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</si>
  <si>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</si>
  <si>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</si>
  <si>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</si>
  <si>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</si>
  <si>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</si>
  <si>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</si>
  <si>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</si>
  <si>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</si>
  <si>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</si>
  <si>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</si>
  <si>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</si>
  <si>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</si>
  <si>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</si>
  <si>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</si>
  <si>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</si>
  <si>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</si>
  <si>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</si>
  <si>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</si>
  <si>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</si>
  <si>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</si>
  <si>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</si>
  <si>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</si>
  <si>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</si>
  <si>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</si>
  <si>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</si>
  <si>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</si>
  <si>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</si>
  <si>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</si>
  <si>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</si>
  <si>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</si>
  <si>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</si>
  <si>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</si>
  <si>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</si>
  <si>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</si>
  <si>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</si>
  <si>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</si>
  <si>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</si>
  <si>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</si>
  <si>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</si>
  <si>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</si>
  <si>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</si>
  <si>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</si>
  <si>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</si>
  <si>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</si>
  <si>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</si>
  <si>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</si>
  <si>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</si>
  <si>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</si>
  <si>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</si>
  <si>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</si>
  <si>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</si>
  <si>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</si>
  <si>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</si>
  <si>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</si>
  <si>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</si>
  <si>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</si>
  <si>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</si>
  <si>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</si>
  <si>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</si>
  <si>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</si>
  <si>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</si>
  <si>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</si>
  <si>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</si>
  <si>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</si>
  <si>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</si>
  <si>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</si>
  <si>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</si>
  <si>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</si>
  <si>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</si>
  <si>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</si>
  <si>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</si>
  <si>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</si>
  <si>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</si>
  <si>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</si>
  <si>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</si>
  <si>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</si>
  <si>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</si>
  <si>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</si>
  <si>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</si>
  <si>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</si>
  <si>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</si>
  <si>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</si>
  <si>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</si>
  <si>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</si>
  <si>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</si>
  <si>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</si>
  <si>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</si>
  <si>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</si>
  <si>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</si>
  <si>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</si>
  <si>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</si>
  <si>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</si>
  <si>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</si>
  <si>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</si>
  <si>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</si>
  <si>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</si>
  <si>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</si>
  <si>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</si>
  <si>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</si>
  <si>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</si>
  <si>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</si>
  <si>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</si>
  <si>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</si>
  <si>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</si>
  <si>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</si>
  <si>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</si>
  <si>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</si>
  <si>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</si>
  <si>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</si>
  <si>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</si>
  <si>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</si>
  <si>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</si>
  <si>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</si>
  <si>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</si>
  <si>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</si>
  <si>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</si>
  <si>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</si>
  <si>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</si>
  <si>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</si>
  <si>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</si>
  <si>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</si>
  <si>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</si>
  <si>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</si>
  <si>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</si>
  <si>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</si>
  <si>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</si>
  <si>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</si>
  <si>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</si>
  <si>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</si>
  <si>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</si>
  <si>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</si>
  <si>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</si>
  <si>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</si>
  <si>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</si>
  <si>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</si>
  <si>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</si>
  <si>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</si>
  <si>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</si>
  <si>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</si>
  <si>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</si>
  <si>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</si>
  <si>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</si>
  <si>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</si>
  <si>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</si>
  <si>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</si>
  <si>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</si>
  <si>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</si>
  <si>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</si>
  <si>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</si>
  <si>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</si>
  <si>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</si>
  <si>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</si>
  <si>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</si>
  <si>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</si>
  <si>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</si>
  <si>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</si>
  <si>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</si>
  <si>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</si>
  <si>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</si>
  <si>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</si>
  <si>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</si>
  <si>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</si>
  <si>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</si>
  <si>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</si>
  <si>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</si>
  <si>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</si>
  <si>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</si>
  <si>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</si>
  <si>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</si>
  <si>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</si>
  <si>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</si>
  <si>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</si>
  <si>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</si>
  <si>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</si>
  <si>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</si>
  <si>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</si>
  <si>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</si>
  <si>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</si>
  <si>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</si>
  <si>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</si>
  <si>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</si>
  <si>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</si>
  <si>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</si>
  <si>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</si>
  <si>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</si>
  <si>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</si>
  <si>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</si>
  <si>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</si>
  <si>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</si>
  <si>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</si>
  <si>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</si>
  <si>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</si>
  <si>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</si>
  <si>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</si>
  <si>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</si>
  <si>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</si>
  <si>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</si>
  <si>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</si>
  <si>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</si>
  <si>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</si>
  <si>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</si>
  <si>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</si>
  <si>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</si>
  <si>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</si>
  <si>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</si>
  <si>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</si>
  <si>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</si>
  <si>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</si>
  <si>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</si>
  <si>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</si>
  <si>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</si>
  <si>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</si>
  <si>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</si>
  <si>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</si>
  <si>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</si>
  <si>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</si>
  <si>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</si>
  <si>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</si>
  <si>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</si>
  <si>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</si>
  <si>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</si>
  <si>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</si>
  <si>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</si>
  <si>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</si>
  <si>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</si>
  <si>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</si>
  <si>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</si>
  <si>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</si>
  <si>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</si>
  <si>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</si>
  <si>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</si>
  <si>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</si>
  <si>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</si>
  <si>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</si>
  <si>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</si>
  <si>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</si>
  <si>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</si>
  <si>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</si>
  <si>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</si>
  <si>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</si>
  <si>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</si>
  <si>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</si>
  <si>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</si>
  <si>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</si>
  <si>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</si>
  <si>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</si>
  <si>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</si>
  <si>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</si>
  <si>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</si>
  <si>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</si>
  <si>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</si>
  <si>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</si>
  <si>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</si>
  <si>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</si>
  <si>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</si>
  <si>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</si>
  <si>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</si>
  <si>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</si>
  <si>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</si>
  <si>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</si>
  <si>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</si>
  <si>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</si>
  <si>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</si>
  <si>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</si>
  <si>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</si>
  <si>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</si>
  <si>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</si>
  <si>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</si>
  <si>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</si>
  <si>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</si>
  <si>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</si>
  <si>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</si>
  <si>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</si>
  <si>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</si>
  <si>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</si>
  <si>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</si>
  <si>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</si>
  <si>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</si>
  <si>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</si>
  <si>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</si>
  <si>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</si>
  <si>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</si>
  <si>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</si>
  <si>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</si>
  <si>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</si>
  <si>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</si>
  <si>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</si>
  <si>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</si>
  <si>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</si>
  <si>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</si>
  <si>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</si>
  <si>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</si>
  <si>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</si>
  <si>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</si>
  <si>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</si>
  <si>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</si>
  <si>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</si>
  <si>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</si>
  <si>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</si>
  <si>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</si>
  <si>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</si>
  <si>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</si>
  <si>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</si>
  <si>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</si>
  <si>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</si>
  <si>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</si>
  <si>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</si>
  <si>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</si>
  <si>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</si>
  <si>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</si>
  <si>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</si>
  <si>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</si>
  <si>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</si>
  <si>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</si>
  <si>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</si>
  <si>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</si>
  <si>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</si>
  <si>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</si>
  <si>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</si>
  <si>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</si>
  <si>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</si>
  <si>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</si>
  <si>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</si>
  <si>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</si>
  <si>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</si>
  <si>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</si>
  <si>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</si>
  <si>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</si>
  <si>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</si>
  <si>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</si>
  <si>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</si>
  <si>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</si>
  <si>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</si>
  <si>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</si>
  <si>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</si>
  <si>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</si>
  <si>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</si>
  <si>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</si>
  <si>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</si>
  <si>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</si>
  <si>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</si>
  <si>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</si>
  <si>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</si>
  <si>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</si>
  <si>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</si>
  <si>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</si>
  <si>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</si>
  <si>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</si>
  <si>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</si>
  <si>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</si>
  <si>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</si>
  <si>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</si>
  <si>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</si>
  <si>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</si>
  <si>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</si>
  <si>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</si>
  <si>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</si>
  <si>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</si>
  <si>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</si>
  <si>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</si>
  <si>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</si>
  <si>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</si>
  <si>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</si>
  <si>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</si>
  <si>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</si>
  <si>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</si>
  <si>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</si>
  <si>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</si>
  <si>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</si>
  <si>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</si>
  <si>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</si>
  <si>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</si>
  <si>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</si>
  <si>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</si>
  <si>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</si>
  <si>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</si>
  <si>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</si>
  <si>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</si>
  <si>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</si>
  <si>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</si>
  <si>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</si>
  <si>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</si>
  <si>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</si>
  <si>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</si>
  <si>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</si>
  <si>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</si>
  <si>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</si>
  <si>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</si>
  <si>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</si>
  <si>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</si>
  <si>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</si>
  <si>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</si>
  <si>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</si>
  <si>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</si>
  <si>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</si>
  <si>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</si>
  <si>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</si>
  <si>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</si>
  <si>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</si>
  <si>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</si>
  <si>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</si>
  <si>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</si>
  <si>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</si>
  <si>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</si>
  <si>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</si>
  <si>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</si>
  <si>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</si>
  <si>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</si>
  <si>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</si>
  <si>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</si>
  <si>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</si>
  <si>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</si>
  <si>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</si>
  <si>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</si>
  <si>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</si>
  <si>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</si>
  <si>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</si>
  <si>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</si>
  <si>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</si>
  <si>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</si>
  <si>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</si>
  <si>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</si>
  <si>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</si>
  <si>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</si>
  <si>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</si>
  <si>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</si>
  <si>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</si>
  <si>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</si>
  <si>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</si>
  <si>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</si>
  <si>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</si>
  <si>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</si>
  <si>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</si>
  <si>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</si>
  <si>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</si>
  <si>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</si>
  <si>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</si>
  <si>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</si>
  <si>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</si>
  <si>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</si>
  <si>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</si>
  <si>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</si>
  <si>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</si>
  <si>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</si>
  <si>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</si>
  <si>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</si>
  <si>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</si>
  <si>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</si>
  <si>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</si>
  <si>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</si>
  <si>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</si>
  <si>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</si>
  <si>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</si>
  <si>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</si>
  <si>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</si>
  <si>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</si>
  <si>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</si>
  <si>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</si>
  <si>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</si>
  <si>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</si>
  <si>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</si>
  <si>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</si>
  <si>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</si>
  <si>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</si>
  <si>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</si>
  <si>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</si>
  <si>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</si>
  <si>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</si>
  <si>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</si>
  <si>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</si>
  <si>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</si>
  <si>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</si>
  <si>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</si>
  <si>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</si>
  <si>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</si>
  <si>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</si>
  <si>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</si>
  <si>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</si>
  <si>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</si>
  <si>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</si>
  <si>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</si>
  <si>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</si>
  <si>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</si>
  <si>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</si>
  <si>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</si>
  <si>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</si>
  <si>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</si>
  <si>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</si>
  <si>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</si>
  <si>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</si>
  <si>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</si>
  <si>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</si>
  <si>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</si>
  <si>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</si>
  <si>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</si>
  <si>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</si>
  <si>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</si>
  <si>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</si>
  <si>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</si>
  <si>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</si>
  <si>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</si>
  <si>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</si>
  <si>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</si>
  <si>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</si>
  <si>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</si>
  <si>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</si>
  <si>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</si>
  <si>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</si>
  <si>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</si>
  <si>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</si>
  <si>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</si>
  <si>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</si>
  <si>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</si>
  <si>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</si>
  <si>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</si>
  <si>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</si>
  <si>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</si>
  <si>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</si>
  <si>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</si>
  <si>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</si>
  <si>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</si>
  <si>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</si>
  <si>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</si>
  <si>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</si>
  <si>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</si>
  <si>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</si>
  <si>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</si>
  <si>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</si>
  <si>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</si>
  <si>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</si>
  <si>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</si>
  <si>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</si>
  <si>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</si>
  <si>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</si>
  <si>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</si>
  <si>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</si>
  <si>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</si>
  <si>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</si>
  <si>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</si>
  <si>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</si>
  <si>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</si>
  <si>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</si>
  <si>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</si>
  <si>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</si>
  <si>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</si>
  <si>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</si>
  <si>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</si>
  <si>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</si>
  <si>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</si>
  <si>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</si>
  <si>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</si>
  <si>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</si>
  <si>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</si>
  <si>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</si>
  <si>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</si>
  <si>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</si>
  <si>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</si>
  <si>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</si>
  <si>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</si>
  <si>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</si>
  <si>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</si>
  <si>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</si>
  <si>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</si>
  <si>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</si>
  <si>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</si>
  <si>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</si>
  <si>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</si>
  <si>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</si>
  <si>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</si>
  <si>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</si>
  <si>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</si>
  <si>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</si>
  <si>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</si>
  <si>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</si>
  <si>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</si>
  <si>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</si>
  <si>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</si>
  <si>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</si>
  <si>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</si>
  <si>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</si>
  <si>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</si>
  <si>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</si>
  <si>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</si>
  <si>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</si>
  <si>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</si>
  <si>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</si>
  <si>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</si>
  <si>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</si>
  <si>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</si>
  <si>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</si>
  <si>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</si>
  <si>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</si>
  <si>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</si>
  <si>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</si>
  <si>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</si>
  <si>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</si>
  <si>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</si>
  <si>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</si>
  <si>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</si>
  <si>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</si>
  <si>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</si>
  <si>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</si>
  <si>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</si>
  <si>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</si>
  <si>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</si>
  <si>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</si>
  <si>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</si>
  <si>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</si>
  <si>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</si>
  <si>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</si>
  <si>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</si>
  <si>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</si>
  <si>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</si>
  <si>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</si>
  <si>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</si>
  <si>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</si>
  <si>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</si>
  <si>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</si>
  <si>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</si>
  <si>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</si>
  <si>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</si>
  <si>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</si>
  <si>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</si>
  <si>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</si>
  <si>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</si>
  <si>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</si>
  <si>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</si>
  <si>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</si>
  <si>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</si>
  <si>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</si>
  <si>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</si>
  <si>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</si>
  <si>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</si>
  <si>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</si>
  <si>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</si>
  <si>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</si>
  <si>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</si>
  <si>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</si>
  <si>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</si>
  <si>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</si>
  <si>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</si>
  <si>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</si>
  <si>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</si>
  <si>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</si>
  <si>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</si>
  <si>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</si>
  <si>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</si>
  <si>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</si>
  <si>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</si>
  <si>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</si>
  <si>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</si>
  <si>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</si>
  <si>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</si>
  <si>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</si>
  <si>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</si>
  <si>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</si>
  <si>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</si>
  <si>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</si>
  <si>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</si>
  <si>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</si>
  <si>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</si>
  <si>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</si>
  <si>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</si>
  <si>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</si>
  <si>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</si>
  <si>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</si>
  <si>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</si>
  <si>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</si>
  <si>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</si>
  <si>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</si>
  <si>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</si>
  <si>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</si>
  <si>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</si>
  <si>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</si>
  <si>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</si>
  <si>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</si>
  <si>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</si>
  <si>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</si>
  <si>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</si>
  <si>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</si>
  <si>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</si>
  <si>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</si>
  <si>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</si>
  <si>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</si>
  <si>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</si>
  <si>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</si>
  <si>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</si>
  <si>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</si>
  <si>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</si>
  <si>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</si>
  <si>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</si>
  <si>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</si>
  <si>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</si>
  <si>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</si>
  <si>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</si>
  <si>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</si>
  <si>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</si>
  <si>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</si>
  <si>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</si>
  <si>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</si>
  <si>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</si>
  <si>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</si>
  <si>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</si>
  <si>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</si>
  <si>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</si>
  <si>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</si>
  <si>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</si>
  <si>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</si>
  <si>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</si>
  <si>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</si>
  <si>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</si>
  <si>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</si>
  <si>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</si>
  <si>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</si>
  <si>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</si>
  <si>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</si>
  <si>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</si>
  <si>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</si>
  <si>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</si>
  <si>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</si>
  <si>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</si>
  <si>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</si>
  <si>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</si>
  <si>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</si>
  <si>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</si>
  <si>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</si>
  <si>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</si>
  <si>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</si>
  <si>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</si>
  <si>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</si>
  <si>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</si>
  <si>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</si>
  <si>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</si>
  <si>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</si>
  <si>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</si>
  <si>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</si>
  <si>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</si>
  <si>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</si>
  <si>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</si>
  <si>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</si>
  <si>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</si>
  <si>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</si>
  <si>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</si>
  <si>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</si>
  <si>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</si>
  <si>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</si>
  <si>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</si>
  <si>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</si>
  <si>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</si>
  <si>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</si>
  <si>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</si>
  <si>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</si>
  <si>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</si>
  <si>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</si>
  <si>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</si>
  <si>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</si>
  <si>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</si>
  <si>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</si>
  <si>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</si>
  <si>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</si>
  <si>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</si>
  <si>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</si>
  <si>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</si>
  <si>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</si>
  <si>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</si>
  <si>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</si>
  <si>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</si>
  <si>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</si>
  <si>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</si>
  <si>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</si>
  <si>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</si>
  <si>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</si>
  <si>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</si>
  <si>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</si>
  <si>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</si>
  <si>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</si>
  <si>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</si>
  <si>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</si>
  <si>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</si>
  <si>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</si>
  <si>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</si>
  <si>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</si>
  <si>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</si>
  <si>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</si>
  <si>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</si>
  <si>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</si>
  <si>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</si>
  <si>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</si>
  <si>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</si>
  <si>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</si>
  <si>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</si>
  <si>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</si>
  <si>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</si>
  <si>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</si>
  <si>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</si>
  <si>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</si>
  <si>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</si>
  <si>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</si>
  <si>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</si>
  <si>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</si>
  <si>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</si>
  <si>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</si>
  <si>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</si>
  <si>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</si>
  <si>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</si>
  <si>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</si>
  <si>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</si>
  <si>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</si>
  <si>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</si>
  <si>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</si>
  <si>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</si>
  <si>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</si>
  <si>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</si>
  <si>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</si>
  <si>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</si>
  <si>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</si>
  <si>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</si>
  <si>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</si>
  <si>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</si>
  <si>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</si>
  <si>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</si>
  <si>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</si>
  <si>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</si>
  <si>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</si>
  <si>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</si>
  <si>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</si>
  <si>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</si>
  <si>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</si>
  <si>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</si>
  <si>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</si>
  <si>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</si>
  <si>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</si>
  <si>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</si>
  <si>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</si>
  <si>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</si>
  <si>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</si>
  <si>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</si>
  <si>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</si>
  <si>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</si>
  <si>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</si>
  <si>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</si>
  <si>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</si>
  <si>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</si>
  <si>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</si>
  <si>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</si>
  <si>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</si>
  <si>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</si>
  <si>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</si>
  <si>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</si>
  <si>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</si>
  <si>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</si>
  <si>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</si>
  <si>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</si>
  <si>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</si>
  <si>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</si>
  <si>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</si>
  <si>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</si>
  <si>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</si>
  <si>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</si>
  <si>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</si>
  <si>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</si>
  <si>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</si>
  <si>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</si>
  <si>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</si>
  <si>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</si>
  <si>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</si>
  <si>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</si>
  <si>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</si>
  <si>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</si>
  <si>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</si>
  <si>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</si>
  <si>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</si>
  <si>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</si>
  <si>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</si>
  <si>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</si>
  <si>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</si>
  <si>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</si>
  <si>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</si>
  <si>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</si>
  <si>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</si>
  <si>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</si>
  <si>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</si>
  <si>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</si>
  <si>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</si>
  <si>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</si>
  <si>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</si>
  <si>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</si>
  <si>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</si>
  <si>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</si>
  <si>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</si>
  <si>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</si>
  <si>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</si>
  <si>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</si>
  <si>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</si>
  <si>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</si>
  <si>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</si>
  <si>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</si>
  <si>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</si>
  <si>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</si>
  <si>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</si>
  <si>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</si>
  <si>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</si>
  <si>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</si>
  <si>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</si>
  <si>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</si>
  <si>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</si>
  <si>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</si>
  <si>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</si>
  <si>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</si>
  <si>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</si>
  <si>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</si>
  <si>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</si>
  <si>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</si>
  <si>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</si>
  <si>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</si>
  <si>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</si>
  <si>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</si>
  <si>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</si>
  <si>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</si>
  <si>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</si>
  <si>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</si>
  <si>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</si>
  <si>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</si>
  <si>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</si>
  <si>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</si>
  <si>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</si>
  <si>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</si>
  <si>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</si>
  <si>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</si>
  <si>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</si>
  <si>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</si>
  <si>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</si>
  <si>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</si>
  <si>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</si>
  <si>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</si>
  <si>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</si>
  <si>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</si>
  <si>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</si>
  <si>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</si>
  <si>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</si>
  <si>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</si>
  <si>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</si>
  <si>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</si>
  <si>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</si>
  <si>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</si>
  <si>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</si>
  <si>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</si>
  <si>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</si>
  <si>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</si>
  <si>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</si>
  <si>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</si>
  <si>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</si>
  <si>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</si>
  <si>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</si>
  <si>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</si>
  <si>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</si>
  <si>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</si>
  <si>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</si>
  <si>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</si>
  <si>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</si>
  <si>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</si>
  <si>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</si>
  <si>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</si>
  <si>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</si>
  <si>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</si>
  <si>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</si>
  <si>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</si>
  <si>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</si>
  <si>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</si>
  <si>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</si>
  <si>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</si>
  <si>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</si>
  <si>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</si>
  <si>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</si>
  <si>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</si>
  <si>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</si>
  <si>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</si>
  <si>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</si>
  <si>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</si>
  <si>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</si>
  <si>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</si>
  <si>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</si>
  <si>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</si>
  <si>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</si>
  <si>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</si>
  <si>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</si>
  <si>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</si>
  <si>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</si>
  <si>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</si>
  <si>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</si>
  <si>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</si>
  <si>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</si>
  <si>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</si>
  <si>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</si>
  <si>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</si>
  <si>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</si>
  <si>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</si>
  <si>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</si>
  <si>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</si>
  <si>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</si>
  <si>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</si>
  <si>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</si>
  <si>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</si>
  <si>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</si>
  <si>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</si>
  <si>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</si>
  <si>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</si>
  <si>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</si>
  <si>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</si>
  <si>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</si>
  <si>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</si>
  <si>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</si>
  <si>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</si>
  <si>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</si>
  <si>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</si>
  <si>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</si>
  <si>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</si>
  <si>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</si>
  <si>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</si>
  <si>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</si>
  <si>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</si>
  <si>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</si>
  <si>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</si>
  <si>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</si>
  <si>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</si>
  <si>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</si>
  <si>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</si>
  <si>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</si>
  <si>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</si>
  <si>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</si>
  <si>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</si>
  <si>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</si>
  <si>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</si>
  <si>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</si>
  <si>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</si>
  <si>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</si>
  <si>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</si>
  <si>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</si>
  <si>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</si>
  <si>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</si>
  <si>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</si>
  <si>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</si>
  <si>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</si>
  <si>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</si>
  <si>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</si>
  <si>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</si>
  <si>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</si>
  <si>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</si>
  <si>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</si>
  <si>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</si>
  <si>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</si>
  <si>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</si>
  <si>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</si>
  <si>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</si>
  <si>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</si>
  <si>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</si>
  <si>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</si>
  <si>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</si>
  <si>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</si>
  <si>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</si>
  <si>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</si>
  <si>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</si>
  <si>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</si>
  <si>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</si>
  <si>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</si>
  <si>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</si>
  <si>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</si>
  <si>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</si>
  <si>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</si>
  <si>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</si>
  <si>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</si>
  <si>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</si>
  <si>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</si>
  <si>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</si>
  <si>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</si>
  <si>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</si>
  <si>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</si>
  <si>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</si>
  <si>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</si>
  <si>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</si>
  <si>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</si>
  <si>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</si>
  <si>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</si>
  <si>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</si>
  <si>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</si>
  <si>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</si>
  <si>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</si>
  <si>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</si>
  <si>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</si>
  <si>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</si>
  <si>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</si>
  <si>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</si>
  <si>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</si>
  <si>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</si>
  <si>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</si>
  <si>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</si>
  <si>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</si>
  <si>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</si>
  <si>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</si>
  <si>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</si>
  <si>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</si>
  <si>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</si>
  <si>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</si>
  <si>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</si>
  <si>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</si>
  <si>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</si>
  <si>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</si>
  <si>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</si>
  <si>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</si>
  <si>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</si>
  <si>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</si>
  <si>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</si>
  <si>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</si>
  <si>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</si>
  <si>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</si>
  <si>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</si>
  <si>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</si>
  <si>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</si>
  <si>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</si>
  <si>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</si>
  <si>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</si>
  <si>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</si>
  <si>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</si>
  <si>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</si>
  <si>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</si>
  <si>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</si>
  <si>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</si>
  <si>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</si>
  <si>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</si>
  <si>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</si>
  <si>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</si>
  <si>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</si>
  <si>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</si>
  <si>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</si>
  <si>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</si>
  <si>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</si>
  <si>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</si>
  <si>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</si>
  <si>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</si>
  <si>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</si>
  <si>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</si>
  <si>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</si>
  <si>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</si>
  <si>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</si>
  <si>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</si>
  <si>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</si>
  <si>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</si>
  <si>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</si>
  <si>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</si>
  <si>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</si>
  <si>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</si>
  <si>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</si>
  <si>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</si>
  <si>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</si>
  <si>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</si>
  <si>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</si>
  <si>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</si>
  <si>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</si>
  <si>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</si>
  <si>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</si>
  <si>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</si>
  <si>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</si>
  <si>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</si>
  <si>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</si>
  <si>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</si>
  <si>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</si>
  <si>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</si>
  <si>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</si>
  <si>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</si>
  <si>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</si>
  <si>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</si>
  <si>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</si>
  <si>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</si>
  <si>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</si>
  <si>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</si>
  <si>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</si>
  <si>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</si>
  <si>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</si>
  <si>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</si>
  <si>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</si>
  <si>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</si>
  <si>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</si>
  <si>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</si>
  <si>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</si>
  <si>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</si>
  <si>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</si>
  <si>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</si>
  <si>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</si>
  <si>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</si>
  <si>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</si>
  <si>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</si>
  <si>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</si>
  <si>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</si>
  <si>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</si>
  <si>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</si>
  <si>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</si>
  <si>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</si>
  <si>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</si>
  <si>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</si>
  <si>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</si>
  <si>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</si>
  <si>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</si>
  <si>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</si>
  <si>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</si>
  <si>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</si>
  <si>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</si>
  <si>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</si>
  <si>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</si>
  <si>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</si>
  <si>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</si>
  <si>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</si>
  <si>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</si>
  <si>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</si>
  <si>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</si>
  <si>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</si>
  <si>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</si>
  <si>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</si>
  <si>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</si>
  <si>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</si>
  <si>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</si>
  <si>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</si>
  <si>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</si>
  <si>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</si>
  <si>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</si>
  <si>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</si>
  <si>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</si>
  <si>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</si>
  <si>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</si>
  <si>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</si>
  <si>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</si>
  <si>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</si>
  <si>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</si>
  <si>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</si>
  <si>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</si>
  <si>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</si>
  <si>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</si>
  <si>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</si>
  <si>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</si>
  <si>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</si>
  <si>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</si>
  <si>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</si>
  <si>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</si>
  <si>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</si>
  <si>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</si>
  <si>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</si>
  <si>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</si>
  <si>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</si>
  <si>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</si>
  <si>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</si>
  <si>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</si>
  <si>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</si>
  <si>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</si>
  <si>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</si>
  <si>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</si>
  <si>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</si>
  <si>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</si>
  <si>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</si>
  <si>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</si>
  <si>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</si>
  <si>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</si>
  <si>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</si>
  <si>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</si>
  <si>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</si>
  <si>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</si>
  <si>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</si>
  <si>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</si>
  <si>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</si>
  <si>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</si>
  <si>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</si>
  <si>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</si>
  <si>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</si>
  <si>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</si>
  <si>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</si>
  <si>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</si>
  <si>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</si>
  <si>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</si>
  <si>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</si>
  <si>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</si>
  <si>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</si>
  <si>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</si>
  <si>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</si>
  <si>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</si>
  <si>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</si>
  <si>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</si>
  <si>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</si>
  <si>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</si>
  <si>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</si>
  <si>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</si>
  <si>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</si>
  <si>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</si>
  <si>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</si>
  <si>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</si>
  <si>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</si>
  <si>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</si>
  <si>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</si>
  <si>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</si>
  <si>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</si>
  <si>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</si>
  <si>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</si>
  <si>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</si>
  <si>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</si>
  <si>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</si>
  <si>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</si>
  <si>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</si>
  <si>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</si>
  <si>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</si>
  <si>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</si>
  <si>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</si>
  <si>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</si>
  <si>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</si>
  <si>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</si>
  <si>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</si>
  <si>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</si>
  <si>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</si>
  <si>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</si>
  <si>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</si>
  <si>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</si>
  <si>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</si>
  <si>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</si>
  <si>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</si>
  <si>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</si>
  <si>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</si>
  <si>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</si>
  <si>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</si>
  <si>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</si>
  <si>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</si>
  <si>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</si>
  <si>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</si>
  <si>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</si>
  <si>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</si>
  <si>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</si>
  <si>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</si>
  <si>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</si>
  <si>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</si>
  <si>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</si>
  <si>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</si>
  <si>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</si>
  <si>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</si>
  <si>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</si>
  <si>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</si>
  <si>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</si>
  <si>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</si>
  <si>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</si>
  <si>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</si>
  <si>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</si>
  <si>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</si>
  <si>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</si>
  <si>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</si>
  <si>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</si>
  <si>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</si>
  <si>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</si>
  <si>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</si>
  <si>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</si>
  <si>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</si>
  <si>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</si>
  <si>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</si>
  <si>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</si>
  <si>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</si>
  <si>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</si>
  <si>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</si>
  <si>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</si>
  <si>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</si>
  <si>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</si>
  <si>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</si>
  <si>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</si>
  <si>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</si>
  <si>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</si>
  <si>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</si>
  <si>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</si>
  <si>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</si>
  <si>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</si>
  <si>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</si>
  <si>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</si>
  <si>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</si>
  <si>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</si>
  <si>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</si>
  <si>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</si>
  <si>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</si>
  <si>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</si>
  <si>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</si>
  <si>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</si>
  <si>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</si>
  <si>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</si>
  <si>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</si>
  <si>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</si>
  <si>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</si>
  <si>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</si>
  <si>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</si>
  <si>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</si>
  <si>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</si>
  <si>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</si>
  <si>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</si>
  <si>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</si>
  <si>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</si>
  <si>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</si>
  <si>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</si>
  <si>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</si>
  <si>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</si>
  <si>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</si>
  <si>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</si>
  <si>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</si>
  <si>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</si>
  <si>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</si>
  <si>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</si>
  <si>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</si>
  <si>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</si>
  <si>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</si>
  <si>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</si>
  <si>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</si>
  <si>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</si>
  <si>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</si>
  <si>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</si>
  <si>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</si>
  <si>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</si>
  <si>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</si>
  <si>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</si>
  <si>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</si>
  <si>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</si>
  <si>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</si>
  <si>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</si>
  <si>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</si>
  <si>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</si>
  <si>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</si>
  <si>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</si>
  <si>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</si>
  <si>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</si>
  <si>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</si>
  <si>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</si>
  <si>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</si>
  <si>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</si>
  <si>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</si>
  <si>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</si>
  <si>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</si>
  <si>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</si>
  <si>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</si>
  <si>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</si>
  <si>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</si>
  <si>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</si>
  <si>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</si>
  <si>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</si>
  <si>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</si>
  <si>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</si>
  <si>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</si>
  <si>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</si>
  <si>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</si>
  <si>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</si>
  <si>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</si>
  <si>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</si>
  <si>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</si>
  <si>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</si>
  <si>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</si>
  <si>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</si>
  <si>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</si>
  <si>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</si>
  <si>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</si>
  <si>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</si>
  <si>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</si>
  <si>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</si>
  <si>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</si>
  <si>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</si>
  <si>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</si>
  <si>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</si>
  <si>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</si>
  <si>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</si>
  <si>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</si>
  <si>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</si>
  <si>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</si>
  <si>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</si>
  <si>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</si>
  <si>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</si>
  <si>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</si>
  <si>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</si>
  <si>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</si>
  <si>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</si>
  <si>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</si>
  <si>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</si>
  <si>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</si>
  <si>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</si>
  <si>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</si>
  <si>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</si>
  <si>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</si>
  <si>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</si>
  <si>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</si>
  <si>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</si>
  <si>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</si>
  <si>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</si>
  <si>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</si>
  <si>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</si>
  <si>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</si>
  <si>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</si>
  <si>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</si>
  <si>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</si>
  <si>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</si>
  <si>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</si>
  <si>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</si>
  <si>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</si>
  <si>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</si>
  <si>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</si>
  <si>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</si>
  <si>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</si>
  <si>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</si>
  <si>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</si>
  <si>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</si>
  <si>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</si>
  <si>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</si>
  <si>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</si>
  <si>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</si>
  <si>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</si>
  <si>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</si>
  <si>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</si>
  <si>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</si>
  <si>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</si>
  <si>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</si>
  <si>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</si>
  <si>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</si>
  <si>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</si>
  <si>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</si>
  <si>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</si>
  <si>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</si>
  <si>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</si>
  <si>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</si>
  <si>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</si>
  <si>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</si>
  <si>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</si>
  <si>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</si>
  <si>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</si>
  <si>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</si>
  <si>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</si>
  <si>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</si>
  <si>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</si>
  <si>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</si>
  <si>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</si>
  <si>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</si>
  <si>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</si>
  <si>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</si>
  <si>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</si>
  <si>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</si>
  <si>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</si>
  <si>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</si>
  <si>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</si>
  <si>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</si>
  <si>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</si>
  <si>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</si>
  <si>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</si>
  <si>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</si>
  <si>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</si>
  <si>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</si>
  <si>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</si>
  <si>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</si>
  <si>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</si>
  <si>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</si>
  <si>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</si>
  <si>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</si>
  <si>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</si>
  <si>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</si>
  <si>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</si>
  <si>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</si>
  <si>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</si>
  <si>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</si>
  <si>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</si>
  <si>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</si>
  <si>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</si>
  <si>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</si>
  <si>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</si>
  <si>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</si>
  <si>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</si>
  <si>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</si>
  <si>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</si>
  <si>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</si>
  <si>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</si>
  <si>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</si>
  <si>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</si>
  <si>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</si>
  <si>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</si>
  <si>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</si>
  <si>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</si>
  <si>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</si>
  <si>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</si>
  <si>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</si>
  <si>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</si>
  <si>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</si>
  <si>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</si>
  <si>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</si>
  <si>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</si>
  <si>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</si>
  <si>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</si>
  <si>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</si>
  <si>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</si>
  <si>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</si>
  <si>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</si>
  <si>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</si>
  <si>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</si>
  <si>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</si>
  <si>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</si>
  <si>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</si>
  <si>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</si>
  <si>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</si>
  <si>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</si>
  <si>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</si>
  <si>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</si>
  <si>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</si>
  <si>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</si>
  <si>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</si>
  <si>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</si>
  <si>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</si>
  <si>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</si>
  <si>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</si>
  <si>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</si>
  <si>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</si>
  <si>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</si>
  <si>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</si>
  <si>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</si>
  <si>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</si>
  <si>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</si>
  <si>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</si>
  <si>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</si>
  <si>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</si>
  <si>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</si>
  <si>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</si>
  <si>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</si>
  <si>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</si>
  <si>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</si>
  <si>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</si>
  <si>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</si>
  <si>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</si>
  <si>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</si>
  <si>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</si>
  <si>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</si>
  <si>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</si>
  <si>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</si>
  <si>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</si>
  <si>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</si>
  <si>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</si>
  <si>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</si>
  <si>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</si>
  <si>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</si>
  <si>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</si>
  <si>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</si>
  <si>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</si>
  <si>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</si>
  <si>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</si>
  <si>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</si>
  <si>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</si>
  <si>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</si>
  <si>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</si>
  <si>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</si>
  <si>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</si>
  <si>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</si>
  <si>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</si>
  <si>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</si>
  <si>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</si>
  <si>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</si>
  <si>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</si>
  <si>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</si>
  <si>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</si>
  <si>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</si>
  <si>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</si>
  <si>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</si>
  <si>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</si>
  <si>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</si>
  <si>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</si>
  <si>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</si>
  <si>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</si>
  <si>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</si>
  <si>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</si>
  <si>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</si>
  <si>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</si>
  <si>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</si>
  <si>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</si>
  <si>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</si>
  <si>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</si>
  <si>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</si>
  <si>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</si>
  <si>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</si>
  <si>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</si>
  <si>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</si>
  <si>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</si>
  <si>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</si>
  <si>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</si>
  <si>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</si>
  <si>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</si>
  <si>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</si>
  <si>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</si>
  <si>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</si>
  <si>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</si>
  <si>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</si>
  <si>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</si>
  <si>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</si>
  <si>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</si>
  <si>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</si>
  <si>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</si>
  <si>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</si>
  <si>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</si>
  <si>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</si>
  <si>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</si>
  <si>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</si>
  <si>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</si>
  <si>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</si>
  <si>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</si>
  <si>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</si>
  <si>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</si>
  <si>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</si>
  <si>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</si>
  <si>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</si>
  <si>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</si>
  <si>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</si>
  <si>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</si>
  <si>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</si>
  <si>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</si>
  <si>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</si>
  <si>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</si>
  <si>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</si>
  <si>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</si>
  <si>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</si>
  <si>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</si>
  <si>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</si>
  <si>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</si>
  <si>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</si>
  <si>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</si>
  <si>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</si>
  <si>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</si>
  <si>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</si>
  <si>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</si>
  <si>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</si>
  <si>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</si>
  <si>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</si>
  <si>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</si>
  <si>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</si>
  <si>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</si>
  <si>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</si>
  <si>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</si>
  <si>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</si>
  <si>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</si>
  <si>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</si>
  <si>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</si>
  <si>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</si>
  <si>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</si>
  <si>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</si>
  <si>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</si>
  <si>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</si>
  <si>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</si>
  <si>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</si>
  <si>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</si>
  <si>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</si>
  <si>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</si>
  <si>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</si>
  <si>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</si>
  <si>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</si>
  <si>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</si>
  <si>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</si>
  <si>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</si>
  <si>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</si>
  <si>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</si>
  <si>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</si>
  <si>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</si>
  <si>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</si>
  <si>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</si>
  <si>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</si>
  <si>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</si>
  <si>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</si>
  <si>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</si>
  <si>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</si>
  <si>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</si>
  <si>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</si>
  <si>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</si>
  <si>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</si>
  <si>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</si>
  <si>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</si>
  <si>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</si>
  <si>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</si>
  <si>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</si>
  <si>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</si>
  <si>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</si>
  <si>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</si>
  <si>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</si>
  <si>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</si>
  <si>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</si>
  <si>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</si>
  <si>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</si>
  <si>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</si>
  <si>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</si>
  <si>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</si>
  <si>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</si>
  <si>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</si>
  <si>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</si>
  <si>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</si>
  <si>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</si>
  <si>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</si>
  <si>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</si>
  <si>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</si>
  <si>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</si>
  <si>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</si>
  <si>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</si>
  <si>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</si>
  <si>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</si>
  <si>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</si>
  <si>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</si>
  <si>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</si>
  <si>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</si>
  <si>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</si>
  <si>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</si>
  <si>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</si>
  <si>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</si>
  <si>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</si>
  <si>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</si>
  <si>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</si>
  <si>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</si>
  <si>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</si>
  <si>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</si>
  <si>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</si>
  <si>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</si>
  <si>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</si>
  <si>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</si>
  <si>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</si>
  <si>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</si>
  <si>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</si>
  <si>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</si>
  <si>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</si>
  <si>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</si>
  <si>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</si>
  <si>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</si>
  <si>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</si>
  <si>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</si>
  <si>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</si>
  <si>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</si>
  <si>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</si>
  <si>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</si>
  <si>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</si>
  <si>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</si>
  <si>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</si>
  <si>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</si>
  <si>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</si>
  <si>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</si>
  <si>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</si>
  <si>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</si>
  <si>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</si>
  <si>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</si>
  <si>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</si>
  <si>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</si>
  <si>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</si>
  <si>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</si>
  <si>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</si>
  <si>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</si>
  <si>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</si>
  <si>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</si>
  <si>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</si>
  <si>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</si>
  <si>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</si>
  <si>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</si>
  <si>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</si>
  <si>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</si>
  <si>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</si>
  <si>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</si>
  <si>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</si>
  <si>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</si>
  <si>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</si>
  <si>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</si>
  <si>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</si>
  <si>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</si>
  <si>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</si>
  <si>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</si>
  <si>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</si>
  <si>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</si>
  <si>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</si>
  <si>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</si>
  <si>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</si>
  <si>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</si>
  <si>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</si>
  <si>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</si>
  <si>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</si>
  <si>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</si>
  <si>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</si>
  <si>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</si>
  <si>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</si>
  <si>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</si>
  <si>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</si>
  <si>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</si>
  <si>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</si>
  <si>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</si>
  <si>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</si>
  <si>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</si>
  <si>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</si>
  <si>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</si>
  <si>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</si>
  <si>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</si>
  <si>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</si>
  <si>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</si>
  <si>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</si>
  <si>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</si>
  <si>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</si>
  <si>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</si>
  <si>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</si>
  <si>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</si>
  <si>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</si>
  <si>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</si>
  <si>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</si>
  <si>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</si>
  <si>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</si>
  <si>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</si>
  <si>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</si>
  <si>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</si>
  <si>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</si>
  <si>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</si>
  <si>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</si>
  <si>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</si>
  <si>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</si>
  <si>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</si>
  <si>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</si>
  <si>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</si>
  <si>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</si>
  <si>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</si>
  <si>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</si>
  <si>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</si>
  <si>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</si>
  <si>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</si>
  <si>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</si>
  <si>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</si>
  <si>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</si>
  <si>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</si>
  <si>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</si>
  <si>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</si>
  <si>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</si>
  <si>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</si>
  <si>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</si>
  <si>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</si>
  <si>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</si>
  <si>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</si>
  <si>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</si>
  <si>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</si>
  <si>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</si>
  <si>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</si>
  <si>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</si>
  <si>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</si>
  <si>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</si>
  <si>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</si>
  <si>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</si>
  <si>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</si>
  <si>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</si>
  <si>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</si>
  <si>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</si>
  <si>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</si>
  <si>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</si>
  <si>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</si>
  <si>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</si>
  <si>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</si>
  <si>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</si>
  <si>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</si>
  <si>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</si>
  <si>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</si>
  <si>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</si>
  <si>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</si>
  <si>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</si>
  <si>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</si>
  <si>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</si>
  <si>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</si>
  <si>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</si>
  <si>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</si>
  <si>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</si>
  <si>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</si>
  <si>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</si>
  <si>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</si>
  <si>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</si>
  <si>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</si>
  <si>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</si>
  <si>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</si>
  <si>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</si>
  <si>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</si>
  <si>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</si>
  <si>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</si>
  <si>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</si>
  <si>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</si>
  <si>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</si>
  <si>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</si>
  <si>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</si>
  <si>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</si>
  <si>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</si>
  <si>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</si>
  <si>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</si>
  <si>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</si>
  <si>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</si>
  <si>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</si>
  <si>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</si>
  <si>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</si>
  <si>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</si>
  <si>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</si>
  <si>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</si>
  <si>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</si>
  <si>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</si>
  <si>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</si>
  <si>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</si>
  <si>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</si>
  <si>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</si>
  <si>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</si>
  <si>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</si>
  <si>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</si>
  <si>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</si>
  <si>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</si>
  <si>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</si>
  <si>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</si>
  <si>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</si>
  <si>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</si>
  <si>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</si>
  <si>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</si>
  <si>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</si>
  <si>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</si>
  <si>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</si>
  <si>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</si>
  <si>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</si>
  <si>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</si>
  <si>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</si>
  <si>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</si>
  <si>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</si>
  <si>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</si>
  <si>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</si>
  <si>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</si>
  <si>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</si>
  <si>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</si>
  <si>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</si>
  <si>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</si>
  <si>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</si>
  <si>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</si>
  <si>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</si>
  <si>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</si>
  <si>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</si>
  <si>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</si>
  <si>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</si>
  <si>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</si>
  <si>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</si>
  <si>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</si>
  <si>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</si>
  <si>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</si>
  <si>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</si>
  <si>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</si>
  <si>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</si>
  <si>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</si>
  <si>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</si>
  <si>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</si>
  <si>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</si>
  <si>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</si>
  <si>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</si>
  <si>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</si>
  <si>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</si>
  <si>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</si>
  <si>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</si>
  <si>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</si>
  <si>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</si>
  <si>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</si>
  <si>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</si>
  <si>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</si>
  <si>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</si>
  <si>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</si>
  <si>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</si>
  <si>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</si>
  <si>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</si>
  <si>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</si>
  <si>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</si>
  <si>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</si>
  <si>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</si>
  <si>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</si>
  <si>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</si>
  <si>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</si>
  <si>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</si>
  <si>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</si>
  <si>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</si>
  <si>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</si>
  <si>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</si>
  <si>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</si>
  <si>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</si>
  <si>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</si>
  <si>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</si>
  <si>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</si>
  <si>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</si>
  <si>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</si>
  <si>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</si>
  <si>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</si>
  <si>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</si>
  <si>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</si>
  <si>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</si>
  <si>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</si>
  <si>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</si>
  <si>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</si>
  <si>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</si>
  <si>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</si>
  <si>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</si>
  <si>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</si>
  <si>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</si>
  <si>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</si>
  <si>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</si>
  <si>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</si>
  <si>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</si>
  <si>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</si>
  <si>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</si>
  <si>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</si>
  <si>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</si>
  <si>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</si>
  <si>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</si>
  <si>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</si>
  <si>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</si>
  <si>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</si>
  <si>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</si>
  <si>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</si>
  <si>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</si>
  <si>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</si>
  <si>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</si>
  <si>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</si>
  <si>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</si>
  <si>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</si>
  <si>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</si>
  <si>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</si>
  <si>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</si>
  <si>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</si>
  <si>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</si>
  <si>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</si>
  <si>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</si>
  <si>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</si>
  <si>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</si>
  <si>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</si>
  <si>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</si>
  <si>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</si>
  <si>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</si>
  <si>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</si>
  <si>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</si>
  <si>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</si>
  <si>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</si>
  <si>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</si>
  <si>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</si>
  <si>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</si>
  <si>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</si>
  <si>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</si>
  <si>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</si>
  <si>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</si>
  <si>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</si>
  <si>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</si>
  <si>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</si>
  <si>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</si>
  <si>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</si>
  <si>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</si>
  <si>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</si>
  <si>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</si>
  <si>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</si>
  <si>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</si>
  <si>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</si>
  <si>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</si>
  <si>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</si>
  <si>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</si>
  <si>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</si>
  <si>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</si>
  <si>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</si>
  <si>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</si>
  <si>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</si>
  <si>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</si>
  <si>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</si>
  <si>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</si>
  <si>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</si>
  <si>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</si>
  <si>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</si>
  <si>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</si>
  <si>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</si>
  <si>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</si>
  <si>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</si>
  <si>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</si>
  <si>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</si>
  <si>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</si>
  <si>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</si>
  <si>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</si>
  <si>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</si>
  <si>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</si>
  <si>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</si>
  <si>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</si>
  <si>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</si>
  <si>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</si>
  <si>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</si>
  <si>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</si>
  <si>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</si>
  <si>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</si>
  <si>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</si>
  <si>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</si>
  <si>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</si>
  <si>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</si>
  <si>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</si>
  <si>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</si>
  <si>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</si>
  <si>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</si>
  <si>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</si>
  <si>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</si>
  <si>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</si>
  <si>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</si>
  <si>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</si>
  <si>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</si>
  <si>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</si>
  <si>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</si>
  <si>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</si>
  <si>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</si>
  <si>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</si>
  <si>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</si>
  <si>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</si>
  <si>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</si>
  <si>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</si>
  <si>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</si>
  <si>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</si>
  <si>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</si>
  <si>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</si>
  <si>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</si>
  <si>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</si>
  <si>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</si>
  <si>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</si>
  <si>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</si>
  <si>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</si>
  <si>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</si>
  <si>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</si>
  <si>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</si>
  <si>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</si>
  <si>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</si>
  <si>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</si>
  <si>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</si>
  <si>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</si>
  <si>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</si>
  <si>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</si>
  <si>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</si>
  <si>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</si>
  <si>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</si>
  <si>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</si>
  <si>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</si>
  <si>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</si>
  <si>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</si>
  <si>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</si>
  <si>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</si>
  <si>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</si>
  <si>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</si>
  <si>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</si>
  <si>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</si>
  <si>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</si>
  <si>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</si>
  <si>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</si>
  <si>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</si>
  <si>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</si>
  <si>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</si>
  <si>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</si>
  <si>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</si>
  <si>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</si>
  <si>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</si>
  <si>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</si>
  <si>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</si>
  <si>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</si>
  <si>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</si>
  <si>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</si>
  <si>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</si>
  <si>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</si>
  <si>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</si>
  <si>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</si>
  <si>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</si>
  <si>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</si>
  <si>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</si>
  <si>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</si>
  <si>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</si>
  <si>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</si>
  <si>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</si>
  <si>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</si>
  <si>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</si>
  <si>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</si>
  <si>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</si>
  <si>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</si>
  <si>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</si>
  <si>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</si>
  <si>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</si>
  <si>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</si>
  <si>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</si>
  <si>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</si>
  <si>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</si>
  <si>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</si>
  <si>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</si>
  <si>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</si>
  <si>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</si>
  <si>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</si>
  <si>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</si>
  <si>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</si>
  <si>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</si>
  <si>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</si>
  <si>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</si>
  <si>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</si>
  <si>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</si>
  <si>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</si>
  <si>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</si>
  <si>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</si>
  <si>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</si>
  <si>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</si>
  <si>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</si>
  <si>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</si>
  <si>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</si>
  <si>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</si>
  <si>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</si>
  <si>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</si>
  <si>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</si>
  <si>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</si>
  <si>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</si>
  <si>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</si>
  <si>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</si>
  <si>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</si>
  <si>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</si>
  <si>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</si>
  <si>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</si>
  <si>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</si>
  <si>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</si>
  <si>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</si>
  <si>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</si>
  <si>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</si>
  <si>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</si>
  <si>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</si>
  <si>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</si>
  <si>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</si>
  <si>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</si>
  <si>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</si>
  <si>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</si>
  <si>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</si>
  <si>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</si>
  <si>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</si>
  <si>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</si>
  <si>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</si>
  <si>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</si>
  <si>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</si>
  <si>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</si>
  <si>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</si>
  <si>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</si>
  <si>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</si>
  <si>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</si>
  <si>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</si>
  <si>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</si>
  <si>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</si>
  <si>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</si>
  <si>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</si>
  <si>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</si>
  <si>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</si>
  <si>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</si>
  <si>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</si>
  <si>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</si>
  <si>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</si>
  <si>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</si>
  <si>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</si>
  <si>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</si>
  <si>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</si>
  <si>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</si>
  <si>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</si>
  <si>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</si>
  <si>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</si>
  <si>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</si>
  <si>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</si>
  <si>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</si>
  <si>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</si>
  <si>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</si>
  <si>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</si>
  <si>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</si>
  <si>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</si>
  <si>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</si>
  <si>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</si>
  <si>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</si>
  <si>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</si>
  <si>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</si>
  <si>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</si>
  <si>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</si>
  <si>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</si>
  <si>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</si>
  <si>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</si>
  <si>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</si>
  <si>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</si>
  <si>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</si>
  <si>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</si>
  <si>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</si>
  <si>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</si>
  <si>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</si>
  <si>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</si>
  <si>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</si>
  <si>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</si>
  <si>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</si>
  <si>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</si>
  <si>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</si>
  <si>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</si>
  <si>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</si>
  <si>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</si>
  <si>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</si>
  <si>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</si>
  <si>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</si>
  <si>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</si>
  <si>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</si>
  <si>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</si>
  <si>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</si>
  <si>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</si>
  <si>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</si>
  <si>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</si>
  <si>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</si>
  <si>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</si>
  <si>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</si>
  <si>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</si>
  <si>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</si>
  <si>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</si>
  <si>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</si>
  <si>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</si>
  <si>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</si>
  <si>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</si>
  <si>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</si>
  <si>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</si>
  <si>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</si>
  <si>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</si>
  <si>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</si>
  <si>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</si>
  <si>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</si>
  <si>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</si>
  <si>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</si>
  <si>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</si>
  <si>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</si>
  <si>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</si>
  <si>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</si>
  <si>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</si>
  <si>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</si>
  <si>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</si>
  <si>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</si>
  <si>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</si>
  <si>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</si>
  <si>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</si>
  <si>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</si>
  <si>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</si>
  <si>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</si>
  <si>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</si>
  <si>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</si>
  <si>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</si>
  <si>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</si>
  <si>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</si>
  <si>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</si>
  <si>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</si>
  <si>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</si>
  <si>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</si>
  <si>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</si>
  <si>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</si>
  <si>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</si>
  <si>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</si>
  <si>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</si>
  <si>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</si>
  <si>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</si>
  <si>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</si>
  <si>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</si>
  <si>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</si>
  <si>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</si>
  <si>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</si>
  <si>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</si>
  <si>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</si>
  <si>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</si>
  <si>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</si>
  <si>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</si>
  <si>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</si>
  <si>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</si>
  <si>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</si>
  <si>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</si>
  <si>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</si>
  <si>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</si>
  <si>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</si>
  <si>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</si>
  <si>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</si>
  <si>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</si>
  <si>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</si>
  <si>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</si>
  <si>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</si>
  <si>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</si>
  <si>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</si>
  <si>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</si>
  <si>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</si>
  <si>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</si>
  <si>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</si>
  <si>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</si>
  <si>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</si>
  <si>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</si>
  <si>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</si>
  <si>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</si>
  <si>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</si>
  <si>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</si>
  <si>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</si>
  <si>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</si>
  <si>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</si>
  <si>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</si>
  <si>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</si>
  <si>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</si>
  <si>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</si>
  <si>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</si>
  <si>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</si>
  <si>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</si>
  <si>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</si>
  <si>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</si>
  <si>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</si>
  <si>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</si>
  <si>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</si>
  <si>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</si>
  <si>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</si>
  <si>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</si>
  <si>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</si>
  <si>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</si>
  <si>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</si>
  <si>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</si>
  <si>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</si>
  <si>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</si>
  <si>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</si>
  <si>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</si>
  <si>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</si>
  <si>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</si>
  <si>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</si>
  <si>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</si>
  <si>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</si>
  <si>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</si>
  <si>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</si>
  <si>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</si>
  <si>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</si>
  <si>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</si>
  <si>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</si>
  <si>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</si>
  <si>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</si>
  <si>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</si>
  <si>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</si>
  <si>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</si>
  <si>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</si>
  <si>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</si>
  <si>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</si>
  <si>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</si>
  <si>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</si>
  <si>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</si>
  <si>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</si>
  <si>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</si>
  <si>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</si>
  <si>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</si>
  <si>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</si>
  <si>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</si>
  <si>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</si>
  <si>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</si>
  <si>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</si>
  <si>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</si>
  <si>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</si>
  <si>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</si>
  <si>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</si>
  <si>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</si>
  <si>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</si>
  <si>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</si>
  <si>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</si>
  <si>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</si>
  <si>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</si>
  <si>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</si>
  <si>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</si>
  <si>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</si>
  <si>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</si>
  <si>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</si>
  <si>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</si>
  <si>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</si>
  <si>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</si>
  <si>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</si>
  <si>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</si>
  <si>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</si>
  <si>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</si>
  <si>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</si>
  <si>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</si>
  <si>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</si>
  <si>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</si>
  <si>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</si>
  <si>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</si>
  <si>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</si>
  <si>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</si>
  <si>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</si>
  <si>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</si>
  <si>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</si>
  <si>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</si>
  <si>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</si>
  <si>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</si>
  <si>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</si>
  <si>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</si>
  <si>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</si>
  <si>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</si>
  <si>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</si>
  <si>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</si>
  <si>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</si>
  <si>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</si>
  <si>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</si>
  <si>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</si>
  <si>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</si>
  <si>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</si>
  <si>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</si>
  <si>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</si>
  <si>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</si>
  <si>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</si>
  <si>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</si>
  <si>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</si>
  <si>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</si>
  <si>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</si>
  <si>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</si>
  <si>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</si>
  <si>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</si>
  <si>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</si>
  <si>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</si>
  <si>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</si>
  <si>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</si>
  <si>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</si>
  <si>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</si>
  <si>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</si>
  <si>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</si>
  <si>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</si>
  <si>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</si>
  <si>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</si>
  <si>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</si>
  <si>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</si>
  <si>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</si>
  <si>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</si>
  <si>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</si>
  <si>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</si>
  <si>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</si>
  <si>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</si>
  <si>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</si>
  <si>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</si>
  <si>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</si>
  <si>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</si>
  <si>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</si>
  <si>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</si>
  <si>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</si>
  <si>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</si>
  <si>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</si>
  <si>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</si>
  <si>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</si>
  <si>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</si>
  <si>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</si>
  <si>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</si>
  <si>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</si>
  <si>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</si>
  <si>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</si>
  <si>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</si>
  <si>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</si>
  <si>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</si>
  <si>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</si>
  <si>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</si>
  <si>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</si>
  <si>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</si>
  <si>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</si>
  <si>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</si>
  <si>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</si>
  <si>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</si>
  <si>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</si>
  <si>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</si>
  <si>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</si>
  <si>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</si>
  <si>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</si>
  <si>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</si>
  <si>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</si>
  <si>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</si>
  <si>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</si>
  <si>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</si>
  <si>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</si>
  <si>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</si>
  <si>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</si>
  <si>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</si>
  <si>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</si>
  <si>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</si>
  <si>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</si>
  <si>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</si>
  <si>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</si>
  <si>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</si>
  <si>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</si>
  <si>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</si>
  <si>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</si>
  <si>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</si>
  <si>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</si>
  <si>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</si>
  <si>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</si>
  <si>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</si>
  <si>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</si>
  <si>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</si>
  <si>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</si>
  <si>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</si>
  <si>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</si>
  <si>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</si>
  <si>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</si>
  <si>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</si>
  <si>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</si>
  <si>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</si>
  <si>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</si>
  <si>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</si>
  <si>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</si>
  <si>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</si>
  <si>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</si>
  <si>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</si>
  <si>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</si>
  <si>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</si>
  <si>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</si>
  <si>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</si>
  <si>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</si>
  <si>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</si>
  <si>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</si>
  <si>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</si>
  <si>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</si>
  <si>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</si>
  <si>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</si>
  <si>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</si>
  <si>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</si>
  <si>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</si>
  <si>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</si>
  <si>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</si>
  <si>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</si>
  <si>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</si>
  <si>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</si>
  <si>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</si>
  <si>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</si>
  <si>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</si>
  <si>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</si>
  <si>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</si>
  <si>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</si>
  <si>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</si>
  <si>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</si>
  <si>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</si>
  <si>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</si>
  <si>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</si>
  <si>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</si>
  <si>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</si>
  <si>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</si>
  <si>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</si>
  <si>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</si>
  <si>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</si>
  <si>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</si>
  <si>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</si>
  <si>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</si>
  <si>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</si>
  <si>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</si>
  <si>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</si>
  <si>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</si>
  <si>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</si>
  <si>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</si>
  <si>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</si>
  <si>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</si>
  <si>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</si>
  <si>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</si>
  <si>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</si>
  <si>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</si>
  <si>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</si>
  <si>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</si>
  <si>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</si>
  <si>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</si>
  <si>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</si>
  <si>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</si>
  <si>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</si>
  <si>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</si>
  <si>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</si>
  <si>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</si>
  <si>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</si>
  <si>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</si>
  <si>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</si>
  <si>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</si>
  <si>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</si>
  <si>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</si>
  <si>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</si>
  <si>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</si>
  <si>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</si>
  <si>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</si>
  <si>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</si>
  <si>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</si>
  <si>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</si>
  <si>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</si>
  <si>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</si>
  <si>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</si>
  <si>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</si>
  <si>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</si>
  <si>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</si>
  <si>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</si>
  <si>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</si>
  <si>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</si>
  <si>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</si>
  <si>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</si>
  <si>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</si>
  <si>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</si>
  <si>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</si>
  <si>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</si>
  <si>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</si>
  <si>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</si>
  <si>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</si>
  <si>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</si>
  <si>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</si>
  <si>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</si>
  <si>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</si>
  <si>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</si>
  <si>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</si>
  <si>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</si>
  <si>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</si>
  <si>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</si>
  <si>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</si>
  <si>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</si>
  <si>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</si>
  <si>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</si>
  <si>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</si>
  <si>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</si>
  <si>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</si>
  <si>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</si>
  <si>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</si>
  <si>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</si>
  <si>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</si>
  <si>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</si>
  <si>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</si>
  <si>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</si>
  <si>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</si>
  <si>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</si>
  <si>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</si>
  <si>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</si>
  <si>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</si>
  <si>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</si>
  <si>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</si>
  <si>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</si>
  <si>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</si>
  <si>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</si>
  <si>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</si>
  <si>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</si>
  <si>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</si>
  <si>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</si>
  <si>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</si>
  <si>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</si>
  <si>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</si>
  <si>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</si>
  <si>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</si>
  <si>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</si>
  <si>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</si>
  <si>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</si>
  <si>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</si>
  <si>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</si>
  <si>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</si>
  <si>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</si>
  <si>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</si>
  <si>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</si>
  <si>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</si>
  <si>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</si>
  <si>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</si>
  <si>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</si>
  <si>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</si>
  <si>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</si>
  <si>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</si>
  <si>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</si>
  <si>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</si>
  <si>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</si>
  <si>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</si>
  <si>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</si>
  <si>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</si>
  <si>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</si>
  <si>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</si>
  <si>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</si>
  <si>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</si>
  <si>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</si>
  <si>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</si>
  <si>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</si>
  <si>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</si>
  <si>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</si>
  <si>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</si>
  <si>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</si>
  <si>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</si>
  <si>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</si>
  <si>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</si>
  <si>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</si>
  <si>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</si>
  <si>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</si>
  <si>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</si>
  <si>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</si>
  <si>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</si>
  <si>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</si>
  <si>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</si>
  <si>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</si>
  <si>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</si>
  <si>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</si>
  <si>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</si>
  <si>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</si>
  <si>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</si>
  <si>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</si>
  <si>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</si>
  <si>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</si>
  <si>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</si>
  <si>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</si>
  <si>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</si>
  <si>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</si>
  <si>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</si>
  <si>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</si>
  <si>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</si>
  <si>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</si>
  <si>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</si>
  <si>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</si>
  <si>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</si>
  <si>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</si>
  <si>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</si>
  <si>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</si>
  <si>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</si>
  <si>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</si>
  <si>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</si>
  <si>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</si>
  <si>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</si>
  <si>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</si>
  <si>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</si>
  <si>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</si>
  <si>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</si>
  <si>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</si>
  <si>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</si>
  <si>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</si>
  <si>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</si>
  <si>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</si>
  <si>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</si>
  <si>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</si>
  <si>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</si>
  <si>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</si>
  <si>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</si>
  <si>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</si>
  <si>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</si>
  <si>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</si>
  <si>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</si>
  <si>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</si>
  <si>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</si>
  <si>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</si>
  <si>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</si>
  <si>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</si>
  <si>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</si>
  <si>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</si>
  <si>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</si>
  <si>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</si>
  <si>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</si>
  <si>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</si>
  <si>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</si>
  <si>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</si>
  <si>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</si>
  <si>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</si>
  <si>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</si>
  <si>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</si>
  <si>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</si>
  <si>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</si>
  <si>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</si>
  <si>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</si>
  <si>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</si>
  <si>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</si>
  <si>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</si>
  <si>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</si>
  <si>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</si>
  <si>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</si>
  <si>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</si>
  <si>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</si>
  <si>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</si>
  <si>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</si>
  <si>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</si>
  <si>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</si>
  <si>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</si>
  <si>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</si>
  <si>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</si>
  <si>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</si>
  <si>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</si>
  <si>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</si>
  <si>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</si>
  <si>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</si>
  <si>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</si>
  <si>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</si>
  <si>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</si>
  <si>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</si>
  <si>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</si>
  <si>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</si>
  <si>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</si>
  <si>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</si>
  <si>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</si>
  <si>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</si>
  <si>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</si>
  <si>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</si>
  <si>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</si>
  <si>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</si>
  <si>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</si>
  <si>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</si>
  <si>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</si>
  <si>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</si>
  <si>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</si>
  <si>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</si>
  <si>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</si>
  <si>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</si>
  <si>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</si>
  <si>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</si>
  <si>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</si>
  <si>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</si>
  <si>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</si>
  <si>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</si>
  <si>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</si>
  <si>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</si>
  <si>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</si>
  <si>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</si>
  <si>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</si>
  <si>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</si>
  <si>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</si>
  <si>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</si>
  <si>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</si>
  <si>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</si>
  <si>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</si>
  <si>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</si>
  <si>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</si>
  <si>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</si>
  <si>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</si>
  <si>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</si>
  <si>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</si>
  <si>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</si>
  <si>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</si>
  <si>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</si>
  <si>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</si>
  <si>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</si>
  <si>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</si>
  <si>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</si>
  <si>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</si>
  <si>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</si>
  <si>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</si>
  <si>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</si>
  <si>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</si>
  <si>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</si>
  <si>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</si>
  <si>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</si>
  <si>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</si>
  <si>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</si>
  <si>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</si>
  <si>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</si>
  <si>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</si>
  <si>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</si>
  <si>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</si>
  <si>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</si>
  <si>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</si>
  <si>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</si>
  <si>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</si>
  <si>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</si>
  <si>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</si>
  <si>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</si>
  <si>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</si>
  <si>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</si>
  <si>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</si>
  <si>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</si>
  <si>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</si>
  <si>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</si>
  <si>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</si>
  <si>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</si>
  <si>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</si>
  <si>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</si>
  <si>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</si>
  <si>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</si>
  <si>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</si>
  <si>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</si>
  <si>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</si>
  <si>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</si>
  <si>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</si>
  <si>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</si>
  <si>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</si>
  <si>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</si>
  <si>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</si>
  <si>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</si>
  <si>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</si>
  <si>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</si>
  <si>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</si>
  <si>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</si>
  <si>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</si>
  <si>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</si>
  <si>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</si>
  <si>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</si>
  <si>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</si>
  <si>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</si>
  <si>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</si>
  <si>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</si>
  <si>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</si>
  <si>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</si>
  <si>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</si>
  <si>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</si>
  <si>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</si>
  <si>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</si>
  <si>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</si>
  <si>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</si>
  <si>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</si>
  <si>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</si>
  <si>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</si>
  <si>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</si>
  <si>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</si>
  <si>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</si>
  <si>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</si>
  <si>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</si>
  <si>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</si>
  <si>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</si>
  <si>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</si>
  <si>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</si>
  <si>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</si>
  <si>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</si>
  <si>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</si>
  <si>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</si>
  <si>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</si>
  <si>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</si>
  <si>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</si>
  <si>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</si>
  <si>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</si>
  <si>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</si>
  <si>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</si>
  <si>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</si>
  <si>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</si>
  <si>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</si>
  <si>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</si>
  <si>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</si>
  <si>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</si>
  <si>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</si>
  <si>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</si>
  <si>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</si>
  <si>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</si>
  <si>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</si>
  <si>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</si>
  <si>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</si>
  <si>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</si>
  <si>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</si>
  <si>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</si>
  <si>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</si>
  <si>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</si>
  <si>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</si>
  <si>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</si>
  <si>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</si>
  <si>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</si>
  <si>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</si>
  <si>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</si>
  <si>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</si>
  <si>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</si>
  <si>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</si>
  <si>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</si>
  <si>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</si>
  <si>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</si>
  <si>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</si>
  <si>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</si>
  <si>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</si>
  <si>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</si>
  <si>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</si>
  <si>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</si>
  <si>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</si>
  <si>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</si>
  <si>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</si>
  <si>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</si>
  <si>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</si>
  <si>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</si>
  <si>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</si>
  <si>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</si>
  <si>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</si>
  <si>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</si>
  <si>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</si>
  <si>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</si>
  <si>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</si>
  <si>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</si>
  <si>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</si>
  <si>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</si>
  <si>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</si>
  <si>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</si>
  <si>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</si>
  <si>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</si>
  <si>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</si>
  <si>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</si>
  <si>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</si>
  <si>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</si>
  <si>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</si>
  <si>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</si>
  <si>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</si>
  <si>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</si>
  <si>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</si>
  <si>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</si>
  <si>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</si>
  <si>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</si>
  <si>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</si>
  <si>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</si>
  <si>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</si>
  <si>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</si>
  <si>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</si>
  <si>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</si>
  <si>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</si>
  <si>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</si>
  <si>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</si>
  <si>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</si>
  <si>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</si>
  <si>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</si>
  <si>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</si>
  <si>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</si>
  <si>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</si>
  <si>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</si>
  <si>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</si>
  <si>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</si>
  <si>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</si>
  <si>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</si>
  <si>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</si>
  <si>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</si>
  <si>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</si>
  <si>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</si>
  <si>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</si>
  <si>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</si>
  <si>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</si>
  <si>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</si>
  <si>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</si>
  <si>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</si>
  <si>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</si>
  <si>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</si>
  <si>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</si>
  <si>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</si>
  <si>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</si>
  <si>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</si>
  <si>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</si>
  <si>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</si>
  <si>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</si>
  <si>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</si>
  <si>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</si>
  <si>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</si>
  <si>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</si>
  <si>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</si>
  <si>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</si>
  <si>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</si>
  <si>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</si>
  <si>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</si>
  <si>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</si>
  <si>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</si>
  <si>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</si>
  <si>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</si>
  <si>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</si>
  <si>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</si>
  <si>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</si>
  <si>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</si>
  <si>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</si>
  <si>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</si>
  <si>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</si>
  <si>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</si>
  <si>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</si>
  <si>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</si>
  <si>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</si>
  <si>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</si>
  <si>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</si>
  <si>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</si>
  <si>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</si>
  <si>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</si>
  <si>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</si>
  <si>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</si>
  <si>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</si>
  <si>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</si>
  <si>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</si>
  <si>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</si>
  <si>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</si>
  <si>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</si>
  <si>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</si>
  <si>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</si>
  <si>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</si>
  <si>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</si>
  <si>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</si>
  <si>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</si>
  <si>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</si>
  <si>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</si>
  <si>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</si>
  <si>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</si>
  <si>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</si>
  <si>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</si>
  <si>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</si>
  <si>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</si>
  <si>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</si>
  <si>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</si>
  <si>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</si>
  <si>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</si>
  <si>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</si>
  <si>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</si>
  <si>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</si>
  <si>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</si>
  <si>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</si>
  <si>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</si>
  <si>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</si>
  <si>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</si>
  <si>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</si>
  <si>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</si>
  <si>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</si>
  <si>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</si>
  <si>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</si>
  <si>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</si>
  <si>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</si>
  <si>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</si>
  <si>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</si>
  <si>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</si>
  <si>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</si>
  <si>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</si>
  <si>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</si>
  <si>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</si>
  <si>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</si>
  <si>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</si>
  <si>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</si>
  <si>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</si>
  <si>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</si>
  <si>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</si>
  <si>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</si>
  <si>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</si>
  <si>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</si>
  <si>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</si>
  <si>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</si>
  <si>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</si>
  <si>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</si>
  <si>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</si>
  <si>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</si>
  <si>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</si>
  <si>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</si>
  <si>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</si>
  <si>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</si>
  <si>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</si>
  <si>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</si>
  <si>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</si>
  <si>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</si>
  <si>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</si>
  <si>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</si>
  <si>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</si>
  <si>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</si>
  <si>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</si>
  <si>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</si>
  <si>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</si>
  <si>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</si>
  <si>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</si>
  <si>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</si>
  <si>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</si>
  <si>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</si>
  <si>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</si>
  <si>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</si>
  <si>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</si>
  <si>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</si>
  <si>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</si>
  <si>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</si>
  <si>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</si>
  <si>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</si>
  <si>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</si>
  <si>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</si>
  <si>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</si>
  <si>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</si>
  <si>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</si>
  <si>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</si>
  <si>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</si>
  <si>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</si>
  <si>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</si>
  <si>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</si>
  <si>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</si>
  <si>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</si>
  <si>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</si>
  <si>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</si>
  <si>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</si>
  <si>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</si>
  <si>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</si>
  <si>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</si>
  <si>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</si>
  <si>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</si>
  <si>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</si>
  <si>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</si>
  <si>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</si>
  <si>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</si>
  <si>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</si>
  <si>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</si>
  <si>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</si>
  <si>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</si>
  <si>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</si>
  <si>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</si>
  <si>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</si>
  <si>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</si>
  <si>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</si>
  <si>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</si>
  <si>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</si>
  <si>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</si>
  <si>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</si>
  <si>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</si>
  <si>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</si>
  <si>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</si>
  <si>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</si>
  <si>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</si>
  <si>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</si>
  <si>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</si>
  <si>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</si>
  <si>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</si>
  <si>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</si>
  <si>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</si>
  <si>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</si>
  <si>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</si>
  <si>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</si>
  <si>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</si>
  <si>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</si>
  <si>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</si>
  <si>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</si>
  <si>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</si>
  <si>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</si>
  <si>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</si>
  <si>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</si>
  <si>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</si>
  <si>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</si>
  <si>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</si>
  <si>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</si>
  <si>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</si>
  <si>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</si>
  <si>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</si>
  <si>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</si>
  <si>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</si>
  <si>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</si>
  <si>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</si>
  <si>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</si>
  <si>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</si>
  <si>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</si>
  <si>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</si>
  <si>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</si>
  <si>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</si>
  <si>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</si>
  <si>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</si>
  <si>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</si>
  <si>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</si>
  <si>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</si>
  <si>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</si>
  <si>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</si>
  <si>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</si>
  <si>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</si>
  <si>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</si>
  <si>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</si>
  <si>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</si>
  <si>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</si>
  <si>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</si>
  <si>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</si>
  <si>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</si>
  <si>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</si>
  <si>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</si>
  <si>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</si>
  <si>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</si>
  <si>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</si>
  <si>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</si>
  <si>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</si>
  <si>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</si>
  <si>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</si>
  <si>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</si>
  <si>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</si>
  <si>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</si>
  <si>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</si>
  <si>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</si>
  <si>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</si>
  <si>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</si>
  <si>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</si>
  <si>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</si>
  <si>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</si>
  <si>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</si>
  <si>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</si>
  <si>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</si>
  <si>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</si>
  <si>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</si>
  <si>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</si>
  <si>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</si>
  <si>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</si>
  <si>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</si>
  <si>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</si>
  <si>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</si>
  <si>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</si>
  <si>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</si>
  <si>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</si>
  <si>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</si>
  <si>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</si>
  <si>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</si>
  <si>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</si>
  <si>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</si>
  <si>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</si>
  <si>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</si>
  <si>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</si>
  <si>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</si>
  <si>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</si>
  <si>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</si>
  <si>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</si>
  <si>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</si>
  <si>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</si>
  <si>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</si>
  <si>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</si>
  <si>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</si>
  <si>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</si>
  <si>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</si>
  <si>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</si>
  <si>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</si>
  <si>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</si>
  <si>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</si>
  <si>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</si>
  <si>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</si>
  <si>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</si>
  <si>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</si>
  <si>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</si>
  <si>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</si>
  <si>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</si>
  <si>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</si>
  <si>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</si>
  <si>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</si>
  <si>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</si>
  <si>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</si>
  <si>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</si>
  <si>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</si>
  <si>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</si>
  <si>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</si>
  <si>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</si>
  <si>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</si>
  <si>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</si>
  <si>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</si>
  <si>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</si>
  <si>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</si>
  <si>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</si>
  <si>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</si>
  <si>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</si>
  <si>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</si>
  <si>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</si>
  <si>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</si>
  <si>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</si>
  <si>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</si>
  <si>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</si>
  <si>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</si>
  <si>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</si>
  <si>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</si>
  <si>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</si>
  <si>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</si>
  <si>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</si>
  <si>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</si>
  <si>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</si>
  <si>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</si>
  <si>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</si>
  <si>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</si>
  <si>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</si>
  <si>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</si>
  <si>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</si>
  <si>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</si>
  <si>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</si>
  <si>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</si>
  <si>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</si>
  <si>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</si>
  <si>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</si>
  <si>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</si>
  <si>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</si>
  <si>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</si>
  <si>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</si>
  <si>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</si>
  <si>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</si>
  <si>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</si>
  <si>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</si>
  <si>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</si>
  <si>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</si>
  <si>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</si>
  <si>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</si>
  <si>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</si>
  <si>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</si>
  <si>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</si>
  <si>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</si>
  <si>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</si>
  <si>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</si>
  <si>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</si>
  <si>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</si>
  <si>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</si>
  <si>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</si>
  <si>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</si>
  <si>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</si>
  <si>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</si>
  <si>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</si>
  <si>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</si>
  <si>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</si>
  <si>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</si>
  <si>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</si>
  <si>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</si>
  <si>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</si>
  <si>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</si>
  <si>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</si>
  <si>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</si>
  <si>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</si>
  <si>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</si>
  <si>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</si>
  <si>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</si>
  <si>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</si>
  <si>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</si>
  <si>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</si>
  <si>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</si>
  <si>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</si>
  <si>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</si>
  <si>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</si>
  <si>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</si>
  <si>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</si>
  <si>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</si>
  <si>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</si>
  <si>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</si>
  <si>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</si>
  <si>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</si>
  <si>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</si>
  <si>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</si>
  <si>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</si>
  <si>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</si>
  <si>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</si>
  <si>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</si>
  <si>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</si>
  <si>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</si>
  <si>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</si>
  <si>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</si>
  <si>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</si>
  <si>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</si>
  <si>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</si>
  <si>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</si>
  <si>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</si>
  <si>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</si>
  <si>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</si>
  <si>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</si>
  <si>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</si>
  <si>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</si>
  <si>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</si>
  <si>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</si>
  <si>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</si>
  <si>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</si>
  <si>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</si>
  <si>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</si>
  <si>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</si>
  <si>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</si>
  <si>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</si>
  <si>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</si>
  <si>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</si>
  <si>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</si>
  <si>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</si>
  <si>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</si>
  <si>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</si>
  <si>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</si>
  <si>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</si>
  <si>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</si>
  <si>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</si>
  <si>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</si>
  <si>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</si>
  <si>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</si>
  <si>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</si>
  <si>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</si>
  <si>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</si>
  <si>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</si>
  <si>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</si>
  <si>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</si>
  <si>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</si>
  <si>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</si>
  <si>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</si>
  <si>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</si>
  <si>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</si>
  <si>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</si>
  <si>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</si>
  <si>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</si>
  <si>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</si>
  <si>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</si>
  <si>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</si>
  <si>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</si>
  <si>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</si>
  <si>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</si>
  <si>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</si>
  <si>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</si>
  <si>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</si>
  <si>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</si>
  <si>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</si>
  <si>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</si>
  <si>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</si>
  <si>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</si>
  <si>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</si>
  <si>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</si>
  <si>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</si>
  <si>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</si>
  <si>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</si>
  <si>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</si>
  <si>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</si>
  <si>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</si>
  <si>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</si>
  <si>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</si>
  <si>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</si>
  <si>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</si>
  <si>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</si>
  <si>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</si>
  <si>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</si>
  <si>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</si>
  <si>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</si>
  <si>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</si>
  <si>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</si>
  <si>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</si>
  <si>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</si>
  <si>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</si>
  <si>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</si>
  <si>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</si>
  <si>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</si>
  <si>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</si>
  <si>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</si>
  <si>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</si>
  <si>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</si>
  <si>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</si>
  <si>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</si>
  <si>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</si>
  <si>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</si>
  <si>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</si>
  <si>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</si>
  <si>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</si>
  <si>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</si>
  <si>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</si>
  <si>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</si>
  <si>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</si>
  <si>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</si>
  <si>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</si>
  <si>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</si>
  <si>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</si>
  <si>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</si>
  <si>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</si>
  <si>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</si>
  <si>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</si>
  <si>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</si>
  <si>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</si>
  <si>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</si>
  <si>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</si>
  <si>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</si>
  <si>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</si>
  <si>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</si>
  <si>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</si>
  <si>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</si>
  <si>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</si>
  <si>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</si>
  <si>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</si>
  <si>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</si>
  <si>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</si>
  <si>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</si>
  <si>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</si>
  <si>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</si>
  <si>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</si>
  <si>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</si>
  <si>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</si>
  <si>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</si>
  <si>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</si>
  <si>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</si>
  <si>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</si>
  <si>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</si>
  <si>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</si>
  <si>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</si>
  <si>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</si>
  <si>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</si>
  <si>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</si>
  <si>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</si>
  <si>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</si>
  <si>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</si>
  <si>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</si>
  <si>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</si>
  <si>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</si>
  <si>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</si>
  <si>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</si>
  <si>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</si>
  <si>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</si>
  <si>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</si>
  <si>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</si>
  <si>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</si>
  <si>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</si>
  <si>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</si>
  <si>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</si>
  <si>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</si>
  <si>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</si>
  <si>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</si>
  <si>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</si>
  <si>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</si>
  <si>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</si>
  <si>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</si>
  <si>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</si>
  <si>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</si>
  <si>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</si>
  <si>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</si>
  <si>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</si>
  <si>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</si>
  <si>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</si>
  <si>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</si>
  <si>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</si>
  <si>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</si>
  <si>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</si>
  <si>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</si>
  <si>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</si>
  <si>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</si>
  <si>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</si>
  <si>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</si>
  <si>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</si>
  <si>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</si>
  <si>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</si>
  <si>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</si>
  <si>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</si>
  <si>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</si>
  <si>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</si>
  <si>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</si>
  <si>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</si>
  <si>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</si>
  <si>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</si>
  <si>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</si>
  <si>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</si>
  <si>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</si>
  <si>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</si>
  <si>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</si>
  <si>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</si>
  <si>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</si>
  <si>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</si>
  <si>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</si>
  <si>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</si>
  <si>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</si>
  <si>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</si>
  <si>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</si>
  <si>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</si>
  <si>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</si>
  <si>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</si>
  <si>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</si>
  <si>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</si>
  <si>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</si>
  <si>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</si>
  <si>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</si>
  <si>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</si>
  <si>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</si>
  <si>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</si>
  <si>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</si>
  <si>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</si>
  <si>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</si>
  <si>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</si>
  <si>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</si>
  <si>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</si>
  <si>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</si>
  <si>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</si>
  <si>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</si>
  <si>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</si>
  <si>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</si>
  <si>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</si>
  <si>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</si>
  <si>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</si>
  <si>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</si>
  <si>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</si>
  <si>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</si>
  <si>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</si>
  <si>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</si>
  <si>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</si>
  <si>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</si>
  <si>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</si>
  <si>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</si>
  <si>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</si>
  <si>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</si>
  <si>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</si>
  <si>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</si>
  <si>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</si>
  <si>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</si>
  <si>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</si>
  <si>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</si>
  <si>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</si>
  <si>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</si>
  <si>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</si>
  <si>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</si>
  <si>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</si>
  <si>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</si>
  <si>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</si>
  <si>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</si>
  <si>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</si>
  <si>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</si>
  <si>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</si>
  <si>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</si>
  <si>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</si>
  <si>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</si>
  <si>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</si>
  <si>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</si>
  <si>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</si>
  <si>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</si>
  <si>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</si>
  <si>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</si>
  <si>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</si>
  <si>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</si>
  <si>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</si>
  <si>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</si>
  <si>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</si>
  <si>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</si>
  <si>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</si>
  <si>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</si>
  <si>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</si>
  <si>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</si>
  <si>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</si>
  <si>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</si>
  <si>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</si>
  <si>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</si>
  <si>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</si>
  <si>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</si>
  <si>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</si>
  <si>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</si>
  <si>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</si>
  <si>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</si>
  <si>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</si>
  <si>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</si>
  <si>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</si>
  <si>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</si>
  <si>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</si>
  <si>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</si>
  <si>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</si>
  <si>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</si>
  <si>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</si>
  <si>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</si>
  <si>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</si>
  <si>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</si>
  <si>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</si>
  <si>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</si>
  <si>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</si>
  <si>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</si>
  <si>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</si>
  <si>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</si>
  <si>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</si>
  <si>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</si>
  <si>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</si>
  <si>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</si>
  <si>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</si>
  <si>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</si>
  <si>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</si>
  <si>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</si>
  <si>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</si>
  <si>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</si>
  <si>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</si>
  <si>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</si>
  <si>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</si>
  <si>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</si>
  <si>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</si>
  <si>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</si>
  <si>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</si>
  <si>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</si>
  <si>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</si>
  <si>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</si>
  <si>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</si>
  <si>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</si>
  <si>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</si>
  <si>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</si>
  <si>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</si>
  <si>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</si>
  <si>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</si>
  <si>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</si>
  <si>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</si>
  <si>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</si>
  <si>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</si>
  <si>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</si>
  <si>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</si>
  <si>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</si>
  <si>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</si>
  <si>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</si>
  <si>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</si>
  <si>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</si>
  <si>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</si>
  <si>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</si>
  <si>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</si>
  <si>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</si>
  <si>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</si>
  <si>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</si>
  <si>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</si>
  <si>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</si>
  <si>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</si>
  <si>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</si>
  <si>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</si>
  <si>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</si>
  <si>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</si>
  <si>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</si>
  <si>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</si>
  <si>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</si>
  <si>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</si>
  <si>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</si>
  <si>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</si>
  <si>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</si>
  <si>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</si>
  <si>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</si>
  <si>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</si>
  <si>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</si>
  <si>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</si>
  <si>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</si>
  <si>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</si>
  <si>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</si>
  <si>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</si>
  <si>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</si>
  <si>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</si>
  <si>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</si>
  <si>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</si>
  <si>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</si>
  <si>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</si>
  <si>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</si>
  <si>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</si>
  <si>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</si>
  <si>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</si>
  <si>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</si>
  <si>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</si>
  <si>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</si>
  <si>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</si>
  <si>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</si>
  <si>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</si>
  <si>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</si>
  <si>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</si>
  <si>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</si>
  <si>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</si>
  <si>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</si>
  <si>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</si>
  <si>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</si>
  <si>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</si>
  <si>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</si>
  <si>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</si>
  <si>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</si>
  <si>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</si>
  <si>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</si>
  <si>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</si>
  <si>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</si>
  <si>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</si>
  <si>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</si>
  <si>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</si>
  <si>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</si>
  <si>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</si>
  <si>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</si>
  <si>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</si>
  <si>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</si>
  <si>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</si>
  <si>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</si>
  <si>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</si>
  <si>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</si>
  <si>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</si>
  <si>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</si>
  <si>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</si>
  <si>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</si>
  <si>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</si>
  <si>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</si>
  <si>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</si>
  <si>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</si>
  <si>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</si>
  <si>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</si>
  <si>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</si>
  <si>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</si>
  <si>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</si>
  <si>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</si>
  <si>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</si>
  <si>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</si>
  <si>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</si>
  <si>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</si>
  <si>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</si>
  <si>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</si>
  <si>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</si>
  <si>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</si>
  <si>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</si>
  <si>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</si>
  <si>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</si>
  <si>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</si>
  <si>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</si>
  <si>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</si>
  <si>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</si>
  <si>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</si>
  <si>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</si>
  <si>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</si>
  <si>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</si>
  <si>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</si>
  <si>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</si>
  <si>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</si>
  <si>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</si>
  <si>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</si>
  <si>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</si>
  <si>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</si>
  <si>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</si>
  <si>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</si>
  <si>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</si>
  <si>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</si>
  <si>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</si>
  <si>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</si>
  <si>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</si>
  <si>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</si>
  <si>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</si>
  <si>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</si>
  <si>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</si>
  <si>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</si>
  <si>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</si>
  <si>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</si>
  <si>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</si>
  <si>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</si>
  <si>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</si>
  <si>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</si>
  <si>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</si>
  <si>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</si>
  <si>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</si>
  <si>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</si>
  <si>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</si>
  <si>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</si>
  <si>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</si>
  <si>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</si>
  <si>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</si>
  <si>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</si>
  <si>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</si>
  <si>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</si>
  <si>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</si>
  <si>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</si>
  <si>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</si>
  <si>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</si>
  <si>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</si>
  <si>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</si>
  <si>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</si>
  <si>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</si>
  <si>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</si>
  <si>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</si>
  <si>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</si>
  <si>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</si>
  <si>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</si>
  <si>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</si>
  <si>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</si>
  <si>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</si>
  <si>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</si>
  <si>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</si>
  <si>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</si>
  <si>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</si>
  <si>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</si>
  <si>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</si>
  <si>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</si>
  <si>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</si>
  <si>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</si>
  <si>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</si>
  <si>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</si>
  <si>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</si>
  <si>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</si>
  <si>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</si>
  <si>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</si>
  <si>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</si>
  <si>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</si>
  <si>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</si>
  <si>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</si>
  <si>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</si>
  <si>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</si>
  <si>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</si>
  <si>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</si>
  <si>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</si>
  <si>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</si>
  <si>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</si>
  <si>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</si>
  <si>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</si>
  <si>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</si>
  <si>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</si>
  <si>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</si>
  <si>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</si>
  <si>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</si>
  <si>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</si>
  <si>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</si>
  <si>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</si>
  <si>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</si>
  <si>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</si>
  <si>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</si>
  <si>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</si>
  <si>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</si>
  <si>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</si>
  <si>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</si>
  <si>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</si>
  <si>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</si>
  <si>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</si>
  <si>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</si>
  <si>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</si>
  <si>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</si>
  <si>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</si>
  <si>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</si>
  <si>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</si>
  <si>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</si>
  <si>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</si>
  <si>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</si>
  <si>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</si>
  <si>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</si>
  <si>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</si>
  <si>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</si>
  <si>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</si>
  <si>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</si>
  <si>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</si>
  <si>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</si>
  <si>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</si>
  <si>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</si>
  <si>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</si>
  <si>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</si>
  <si>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</si>
  <si>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</si>
  <si>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</si>
  <si>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</si>
  <si>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</si>
  <si>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</si>
  <si>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</si>
  <si>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</si>
  <si>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</si>
  <si>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</si>
  <si>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</si>
  <si>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</si>
  <si>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</si>
  <si>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</si>
  <si>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</si>
  <si>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</si>
  <si>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</si>
  <si>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</si>
  <si>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</si>
  <si>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</si>
  <si>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</si>
  <si>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</si>
  <si>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</si>
  <si>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</si>
  <si>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</si>
  <si>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</si>
  <si>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</si>
  <si>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</si>
  <si>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</si>
  <si>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</si>
  <si>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</si>
  <si>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</si>
  <si>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</si>
  <si>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</si>
  <si>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</si>
  <si>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</si>
  <si>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</si>
  <si>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</si>
  <si>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</si>
  <si>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</si>
  <si>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</si>
  <si>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</si>
  <si>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</si>
  <si>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</si>
  <si>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</si>
  <si>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</si>
  <si>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</si>
  <si>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</si>
  <si>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</si>
  <si>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</si>
  <si>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</si>
  <si>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</si>
  <si>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</si>
  <si>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</si>
  <si>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</si>
  <si>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</si>
  <si>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</si>
  <si>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</si>
  <si>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</si>
  <si>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</si>
  <si>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</si>
  <si>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</si>
  <si>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</si>
  <si>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</si>
  <si>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</si>
  <si>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</si>
  <si>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</si>
  <si>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</si>
  <si>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</si>
  <si>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</si>
  <si>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</si>
  <si>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</si>
  <si>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</si>
  <si>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</si>
  <si>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</si>
  <si>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</si>
  <si>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</si>
  <si>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</si>
  <si>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</si>
  <si>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</si>
  <si>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</si>
  <si>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</si>
  <si>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</si>
  <si>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</si>
  <si>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</si>
  <si>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</si>
  <si>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</si>
  <si>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</si>
  <si>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</si>
  <si>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</si>
  <si>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</si>
  <si>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</si>
  <si>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</si>
  <si>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</si>
  <si>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</si>
  <si>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</si>
  <si>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</si>
  <si>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</si>
  <si>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</si>
  <si>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</si>
  <si>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</si>
  <si>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</si>
  <si>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</si>
  <si>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</si>
  <si>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</si>
  <si>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</si>
  <si>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</si>
  <si>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</si>
  <si>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</si>
  <si>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</si>
  <si>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</si>
  <si>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</si>
  <si>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</si>
  <si>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</si>
  <si>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</si>
  <si>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</si>
  <si>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</si>
  <si>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</si>
  <si>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</si>
  <si>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</si>
  <si>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</si>
  <si>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</si>
  <si>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</si>
  <si>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</si>
  <si>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</si>
  <si>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</si>
  <si>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</si>
  <si>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</si>
  <si>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</si>
  <si>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</si>
  <si>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</si>
  <si>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</si>
  <si>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</si>
  <si>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</si>
  <si>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</si>
  <si>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</si>
  <si>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</si>
  <si>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</si>
  <si>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</si>
  <si>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</si>
  <si>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</si>
  <si>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</si>
  <si>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</si>
  <si>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</si>
  <si>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</si>
  <si>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</si>
  <si>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</si>
  <si>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</si>
  <si>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</si>
  <si>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</si>
  <si>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</si>
  <si>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</si>
  <si>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</si>
  <si>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</si>
  <si>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</si>
  <si>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</si>
  <si>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</si>
  <si>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</si>
  <si>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</si>
  <si>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</si>
  <si>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</si>
  <si>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</si>
  <si>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</si>
  <si>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</si>
  <si>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</si>
  <si>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</si>
  <si>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</si>
  <si>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</si>
  <si>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</si>
  <si>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</si>
  <si>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</si>
  <si>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</si>
  <si>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</si>
  <si>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</si>
  <si>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</si>
  <si>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</si>
  <si>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</si>
  <si>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</si>
  <si>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</si>
  <si>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</si>
  <si>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</si>
  <si>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</si>
  <si>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</si>
  <si>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</si>
  <si>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</si>
  <si>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</si>
  <si>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</si>
  <si>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</si>
  <si>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</si>
  <si>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</si>
  <si>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</si>
  <si>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</si>
  <si>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</si>
  <si>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</si>
  <si>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</si>
  <si>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</si>
  <si>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</si>
  <si>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</si>
  <si>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</si>
  <si>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</si>
  <si>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</si>
  <si>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</si>
  <si>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</si>
  <si>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</si>
  <si>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</si>
  <si>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</si>
  <si>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</si>
  <si>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</si>
  <si>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</si>
  <si>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</si>
  <si>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</si>
  <si>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</si>
  <si>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</si>
  <si>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</si>
  <si>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</si>
  <si>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</si>
  <si>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</si>
  <si>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</si>
  <si>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</si>
  <si>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</si>
  <si>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</si>
  <si>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</si>
  <si>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</si>
  <si>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</si>
  <si>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</si>
  <si>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</si>
  <si>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</si>
  <si>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</si>
  <si>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</si>
  <si>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</si>
  <si>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</si>
  <si>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</si>
  <si>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</si>
  <si>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</si>
  <si>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</si>
  <si>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</si>
  <si>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</si>
  <si>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</si>
  <si>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</si>
  <si>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</si>
  <si>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</si>
  <si>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</si>
  <si>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</si>
  <si>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</si>
  <si>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</si>
  <si>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</si>
  <si>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</si>
  <si>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</si>
  <si>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</si>
  <si>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</si>
  <si>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</si>
  <si>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</si>
  <si>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</si>
  <si>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</si>
  <si>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</si>
  <si>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</si>
  <si>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</si>
  <si>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</si>
  <si>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</si>
  <si>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</si>
  <si>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</si>
  <si>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</si>
  <si>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</si>
  <si>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</si>
  <si>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</si>
  <si>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</si>
  <si>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</si>
  <si>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</si>
  <si>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</si>
  <si>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</si>
  <si>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</si>
  <si>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</si>
  <si>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</si>
  <si>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</si>
  <si>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</si>
  <si>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</si>
  <si>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</si>
  <si>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</si>
  <si>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</si>
  <si>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</si>
  <si>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</si>
  <si>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</si>
  <si>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</si>
  <si>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</si>
  <si>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</si>
  <si>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</si>
  <si>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</si>
  <si>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</si>
  <si>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</si>
  <si>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</si>
  <si>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</si>
  <si>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</si>
  <si>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</si>
  <si>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</si>
  <si>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</si>
  <si>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</si>
  <si>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</si>
  <si>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</si>
  <si>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</si>
  <si>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</si>
  <si>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</si>
  <si>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</si>
  <si>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</si>
  <si>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</si>
  <si>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</si>
  <si>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</si>
  <si>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</si>
  <si>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</si>
  <si>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</si>
  <si>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</si>
  <si>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</si>
  <si>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</si>
  <si>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</si>
  <si>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</si>
  <si>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</si>
  <si>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</si>
  <si>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</si>
  <si>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</si>
  <si>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</si>
  <si>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</si>
  <si>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</si>
  <si>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</si>
  <si>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</si>
  <si>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</si>
  <si>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</si>
  <si>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</si>
  <si>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</si>
  <si>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</si>
  <si>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</si>
  <si>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</si>
  <si>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</si>
  <si>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</si>
  <si>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</si>
  <si>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</si>
  <si>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</si>
  <si>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</si>
  <si>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</si>
  <si>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</si>
  <si>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</si>
  <si>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</si>
  <si>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</si>
  <si>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</si>
  <si>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</si>
  <si>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</si>
  <si>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</si>
  <si>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</si>
  <si>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</si>
  <si>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</si>
  <si>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</si>
  <si>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</si>
  <si>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</si>
  <si>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</si>
  <si>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</si>
  <si>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</si>
  <si>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</si>
  <si>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</si>
  <si>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</si>
  <si>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</si>
  <si>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</si>
  <si>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</si>
  <si>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</si>
  <si>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</si>
  <si>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</si>
  <si>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</si>
  <si>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</si>
  <si>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</si>
  <si>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</si>
  <si>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</si>
  <si>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</si>
  <si>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</si>
  <si>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</si>
  <si>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</si>
  <si>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</si>
  <si>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</si>
  <si>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</si>
  <si>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</si>
  <si>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</si>
  <si>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</si>
  <si>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</si>
  <si>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</si>
  <si>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</si>
  <si>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</si>
  <si>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</si>
  <si>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</si>
  <si>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</si>
  <si>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</si>
  <si>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</si>
  <si>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</si>
  <si>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</si>
  <si>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</si>
  <si>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</si>
  <si>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</si>
  <si>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</si>
  <si>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</si>
  <si>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</si>
  <si>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</si>
  <si>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</si>
  <si>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</si>
  <si>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</si>
  <si>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</si>
  <si>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</si>
  <si>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</si>
  <si>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</si>
  <si>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</si>
  <si>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</si>
  <si>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</si>
  <si>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</si>
  <si>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</si>
  <si>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</si>
  <si>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</si>
  <si>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</si>
  <si>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</si>
  <si>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</si>
  <si>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</si>
  <si>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</si>
  <si>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</si>
  <si>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</si>
  <si>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</si>
  <si>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</si>
  <si>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</si>
  <si>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</si>
  <si>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</si>
  <si>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</si>
  <si>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</si>
  <si>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</si>
  <si>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</si>
  <si>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</si>
  <si>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</si>
  <si>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</si>
  <si>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</si>
  <si>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</si>
  <si>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</si>
  <si>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</si>
  <si>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</si>
  <si>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</si>
  <si>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</si>
  <si>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</si>
  <si>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</si>
  <si>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</si>
  <si>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</si>
  <si>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</si>
  <si>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</si>
  <si>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</si>
  <si>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</si>
  <si>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</si>
  <si>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</si>
  <si>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</si>
  <si>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</si>
  <si>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</si>
  <si>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</si>
  <si>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</si>
  <si>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</si>
  <si>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</si>
  <si>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</si>
  <si>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</si>
  <si>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</si>
  <si>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</si>
  <si>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</si>
  <si>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</si>
  <si>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</si>
  <si>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</si>
  <si>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</si>
  <si>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</si>
  <si>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</si>
  <si>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</si>
  <si>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</si>
  <si>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</si>
  <si>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</si>
  <si>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</si>
  <si>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</si>
  <si>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</si>
  <si>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</si>
  <si>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</si>
  <si>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</si>
  <si>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</si>
  <si>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</si>
  <si>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</si>
  <si>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</si>
  <si>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</si>
  <si>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</si>
  <si>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</si>
  <si>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</si>
  <si>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</si>
  <si>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</si>
  <si>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</si>
  <si>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</si>
  <si>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</si>
  <si>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</si>
  <si>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</si>
  <si>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</si>
  <si>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</si>
  <si>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</si>
  <si>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</si>
  <si>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</si>
  <si>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</si>
  <si>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</si>
  <si>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</si>
  <si>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</si>
  <si>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</si>
  <si>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</si>
  <si>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</si>
  <si>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</si>
  <si>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</si>
  <si>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</si>
  <si>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</si>
  <si>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</si>
  <si>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</si>
  <si>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</si>
  <si>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</si>
  <si>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</si>
  <si>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</si>
  <si>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</si>
  <si>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</si>
  <si>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</si>
  <si>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</si>
  <si>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</si>
  <si>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</si>
  <si>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</si>
  <si>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</si>
  <si>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</si>
  <si>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</si>
  <si>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</si>
  <si>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</si>
  <si>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</si>
  <si>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</si>
  <si>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</si>
  <si>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</si>
  <si>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</si>
  <si>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</si>
  <si>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</si>
  <si>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</si>
  <si>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</si>
  <si>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</si>
  <si>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</si>
  <si>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</si>
  <si>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</si>
  <si>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</si>
  <si>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</si>
  <si>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</si>
  <si>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</si>
  <si>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</si>
  <si>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</si>
  <si>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</si>
  <si>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</si>
  <si>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</si>
  <si>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</si>
  <si>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</si>
  <si>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</si>
  <si>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</si>
  <si>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</si>
  <si>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</si>
  <si>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</si>
  <si>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</si>
  <si>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</si>
  <si>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</si>
  <si>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</si>
  <si>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</si>
  <si>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</si>
  <si>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</si>
  <si>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</si>
  <si>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</si>
  <si>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</si>
  <si>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</si>
  <si>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</si>
  <si>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</si>
  <si>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</si>
  <si>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</si>
  <si>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</si>
  <si>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</si>
  <si>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</si>
  <si>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</si>
  <si>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</si>
  <si>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</si>
  <si>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</si>
  <si>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</si>
  <si>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</si>
  <si>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</si>
  <si>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</si>
  <si>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</si>
  <si>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</si>
  <si>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</si>
  <si>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</si>
  <si>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</si>
  <si>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</si>
  <si>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</si>
  <si>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</si>
  <si>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</si>
  <si>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</si>
  <si>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</si>
  <si>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</si>
  <si>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</si>
  <si>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</si>
  <si>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</si>
  <si>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</si>
  <si>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</si>
  <si>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</si>
  <si>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</si>
  <si>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</si>
  <si>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</si>
  <si>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</si>
  <si>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</si>
  <si>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</si>
  <si>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</si>
  <si>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</si>
  <si>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</si>
  <si>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</si>
  <si>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</si>
  <si>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</si>
  <si>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</si>
  <si>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</si>
  <si>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</si>
  <si>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</si>
  <si>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</si>
  <si>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</si>
  <si>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</si>
  <si>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</si>
  <si>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</si>
  <si>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</si>
  <si>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</si>
  <si>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</si>
  <si>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</si>
  <si>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</si>
  <si>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</si>
  <si>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</si>
  <si>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</si>
  <si>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</si>
  <si>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</si>
  <si>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</si>
  <si>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</si>
  <si>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</si>
  <si>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</si>
  <si>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</si>
  <si>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</si>
  <si>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</si>
  <si>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</si>
  <si>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</si>
  <si>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</si>
  <si>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</si>
  <si>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</si>
  <si>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</si>
  <si>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</si>
  <si>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</si>
  <si>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</si>
  <si>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</si>
  <si>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</si>
  <si>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</si>
  <si>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</si>
  <si>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</si>
  <si>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</si>
  <si>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</si>
  <si>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</si>
  <si>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</si>
  <si>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</si>
  <si>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</si>
  <si>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</si>
  <si>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</si>
  <si>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</si>
  <si>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</si>
  <si>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</si>
  <si>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</si>
  <si>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</si>
  <si>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</si>
  <si>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</si>
  <si>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</si>
  <si>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</si>
  <si>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</si>
  <si>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</si>
  <si>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</si>
  <si>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</si>
  <si>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</si>
  <si>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</si>
  <si>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</si>
  <si>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</si>
  <si>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</si>
  <si>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</si>
  <si>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</si>
  <si>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</si>
  <si>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</si>
  <si>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</si>
  <si>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</si>
  <si>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</si>
  <si>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</si>
  <si>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</si>
  <si>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</si>
  <si>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</si>
  <si>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</si>
  <si>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</si>
  <si>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</si>
  <si>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</si>
  <si>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</si>
  <si>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</si>
  <si>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</si>
  <si>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</si>
  <si>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</si>
  <si>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</si>
  <si>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</si>
  <si>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</si>
  <si>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</si>
  <si>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</si>
  <si>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</si>
  <si>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</si>
  <si>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</si>
  <si>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</si>
  <si>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</si>
  <si>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</si>
  <si>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</si>
  <si>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</si>
  <si>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</si>
  <si>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</si>
  <si>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</si>
  <si>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</si>
  <si>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</si>
  <si>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</si>
  <si>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</si>
  <si>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</si>
  <si>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</si>
  <si>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</si>
  <si>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</si>
  <si>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</si>
  <si>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</si>
  <si>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</si>
  <si>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</si>
  <si>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</si>
  <si>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</si>
  <si>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</si>
  <si>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</si>
  <si>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</si>
  <si>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</si>
  <si>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</si>
  <si>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</si>
  <si>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</si>
  <si>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</si>
  <si>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</si>
  <si>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</si>
  <si>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</si>
  <si>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</si>
  <si>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</si>
  <si>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</si>
  <si>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</si>
  <si>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</si>
  <si>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</si>
  <si>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</si>
  <si>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</si>
  <si>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</si>
  <si>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</si>
  <si>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</si>
  <si>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</si>
  <si>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</si>
  <si>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</si>
  <si>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</si>
  <si>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</si>
  <si>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</si>
  <si>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</si>
  <si>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</si>
  <si>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</si>
  <si>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</si>
  <si>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</si>
  <si>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</si>
  <si>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</si>
  <si>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</si>
  <si>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</si>
  <si>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</si>
  <si>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</si>
  <si>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</si>
  <si>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</si>
  <si>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</si>
  <si>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</si>
  <si>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</si>
  <si>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</si>
  <si>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</si>
  <si>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</si>
  <si>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</si>
  <si>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</si>
  <si>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</si>
  <si>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</si>
  <si>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</si>
  <si>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</si>
  <si>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</si>
  <si>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</si>
  <si>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</si>
  <si>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</si>
  <si>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</si>
  <si>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</si>
  <si>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</si>
  <si>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</si>
  <si>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</si>
  <si>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</si>
  <si>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</si>
  <si>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</si>
  <si>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</si>
  <si>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</si>
  <si>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</si>
  <si>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</si>
  <si>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</si>
  <si>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</si>
  <si>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</si>
  <si>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</si>
  <si>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</si>
  <si>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</si>
  <si>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</si>
  <si>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</si>
  <si>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</si>
  <si>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</si>
  <si>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</si>
  <si>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</si>
  <si>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</si>
  <si>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</si>
  <si>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</si>
  <si>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</si>
  <si>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</si>
  <si>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</si>
  <si>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</si>
  <si>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</si>
  <si>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</si>
  <si>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</si>
  <si>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</si>
  <si>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</si>
  <si>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</si>
  <si>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</si>
  <si>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</si>
  <si>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</si>
  <si>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</si>
  <si>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</si>
  <si>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</si>
  <si>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</si>
  <si>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</si>
  <si>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</si>
  <si>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</si>
  <si>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</si>
  <si>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</si>
  <si>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</si>
  <si>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</si>
  <si>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</si>
  <si>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</si>
  <si>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</si>
  <si>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</si>
  <si>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</si>
  <si>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</si>
  <si>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</si>
  <si>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</si>
  <si>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</si>
  <si>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</si>
  <si>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</si>
  <si>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</si>
  <si>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</si>
  <si>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</si>
  <si>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</si>
  <si>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</si>
  <si>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</si>
  <si>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</si>
  <si>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</si>
  <si>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</si>
  <si>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</si>
  <si>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</si>
  <si>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</si>
  <si>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</si>
  <si>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</si>
  <si>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</si>
  <si>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</si>
  <si>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</si>
  <si>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</si>
  <si>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</si>
  <si>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</si>
  <si>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</si>
  <si>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</si>
  <si>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</si>
  <si>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</si>
  <si>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</si>
  <si>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</si>
  <si>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</si>
  <si>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</si>
  <si>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</si>
  <si>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</si>
  <si>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</si>
  <si>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</si>
  <si>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</si>
  <si>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</si>
  <si>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</si>
  <si>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</si>
  <si>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</si>
  <si>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</si>
  <si>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</si>
  <si>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</si>
  <si>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</si>
  <si>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</si>
  <si>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</si>
  <si>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</si>
  <si>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</si>
  <si>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</si>
  <si>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</si>
  <si>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</si>
  <si>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</si>
  <si>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</si>
  <si>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</si>
  <si>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</si>
  <si>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</si>
  <si>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</si>
  <si>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</si>
  <si>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</si>
  <si>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</si>
  <si>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</si>
  <si>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</si>
  <si>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</si>
  <si>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</si>
  <si>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</si>
  <si>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</si>
  <si>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</si>
  <si>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</si>
  <si>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</si>
  <si>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</si>
  <si>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</si>
  <si>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</si>
  <si>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</si>
  <si>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</si>
  <si>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</si>
  <si>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</si>
  <si>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</si>
  <si>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</si>
  <si>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</si>
  <si>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</si>
  <si>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</si>
  <si>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</si>
  <si>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</si>
  <si>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</si>
  <si>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</si>
  <si>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</si>
  <si>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</si>
  <si>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</si>
  <si>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</si>
  <si>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</si>
  <si>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</si>
  <si>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</si>
  <si>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</si>
  <si>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</si>
  <si>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</si>
  <si>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</si>
  <si>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</si>
  <si>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</si>
  <si>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</si>
  <si>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</si>
  <si>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</si>
  <si>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</si>
  <si>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</si>
  <si>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</si>
  <si>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</si>
  <si>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</si>
  <si>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</si>
  <si>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</si>
  <si>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</si>
  <si>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</si>
  <si>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</si>
  <si>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</si>
  <si>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</si>
  <si>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</si>
  <si>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</si>
  <si>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</si>
  <si>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</si>
  <si>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</si>
  <si>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</si>
  <si>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</si>
  <si>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</si>
  <si>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</si>
  <si>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</si>
  <si>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</si>
  <si>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</si>
  <si>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</si>
  <si>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</si>
  <si>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</si>
  <si>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</si>
  <si>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</si>
  <si>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</si>
  <si>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</si>
  <si>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</si>
  <si>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</si>
  <si>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</si>
  <si>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</si>
  <si>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</si>
  <si>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</si>
  <si>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</si>
  <si>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</si>
  <si>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</si>
  <si>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</si>
  <si>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</si>
  <si>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</si>
  <si>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</si>
  <si>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</si>
  <si>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</si>
  <si>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</si>
  <si>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</si>
  <si>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</si>
  <si>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</si>
  <si>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</si>
  <si>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</si>
  <si>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</si>
  <si>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</si>
  <si>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</si>
  <si>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</si>
  <si>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</si>
  <si>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</si>
  <si>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</si>
  <si>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</si>
  <si>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</si>
  <si>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</si>
  <si>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</si>
  <si>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</si>
  <si>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</si>
  <si>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</si>
  <si>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</si>
  <si>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</si>
  <si>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</si>
  <si>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</si>
  <si>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</si>
  <si>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</si>
  <si>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</si>
  <si>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</si>
  <si>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</si>
  <si>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</si>
  <si>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</si>
  <si>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</si>
  <si>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</si>
  <si>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</si>
  <si>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</si>
  <si>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</si>
  <si>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</si>
  <si>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</si>
  <si>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</si>
  <si>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</si>
  <si>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</si>
  <si>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</si>
  <si>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</si>
  <si>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</si>
  <si>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</si>
  <si>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</si>
  <si>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</si>
  <si>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</si>
  <si>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</si>
  <si>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</si>
  <si>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</si>
  <si>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</si>
  <si>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</si>
  <si>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</si>
  <si>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</si>
  <si>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</si>
  <si>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</si>
  <si>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</si>
  <si>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</si>
  <si>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</si>
  <si>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</si>
  <si>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</si>
  <si>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</si>
  <si>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</si>
  <si>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</si>
  <si>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</si>
  <si>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</si>
  <si>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</si>
  <si>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</si>
  <si>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</si>
  <si>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</si>
  <si>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</si>
  <si>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</si>
  <si>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</si>
  <si>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</si>
  <si>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</si>
  <si>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</si>
  <si>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</si>
  <si>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</si>
  <si>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</si>
  <si>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</si>
  <si>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</si>
  <si>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</si>
  <si>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</si>
  <si>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</si>
  <si>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</si>
  <si>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</si>
  <si>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</si>
  <si>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</si>
  <si>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</si>
  <si>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</si>
  <si>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</si>
  <si>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</si>
  <si>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</si>
  <si>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</si>
  <si>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</si>
  <si>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</si>
  <si>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</si>
  <si>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</si>
  <si>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</si>
  <si>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</si>
  <si>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</si>
  <si>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</si>
  <si>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</si>
  <si>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</si>
  <si>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</si>
  <si>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</si>
  <si>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</si>
  <si>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</si>
  <si>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</si>
  <si>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</si>
  <si>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</si>
  <si>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</si>
  <si>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</si>
  <si>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</si>
  <si>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</si>
  <si>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</si>
  <si>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</si>
  <si>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</si>
  <si>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</si>
  <si>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</si>
  <si>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</si>
  <si>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</si>
  <si>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</si>
  <si>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</si>
  <si>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</si>
  <si>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</si>
  <si>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</si>
  <si>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</si>
  <si>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</si>
  <si>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</si>
  <si>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</si>
  <si>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</si>
  <si>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</si>
  <si>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</si>
  <si>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</si>
  <si>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</si>
  <si>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</si>
  <si>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</si>
  <si>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</si>
  <si>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</si>
  <si>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</si>
  <si>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</si>
  <si>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</si>
  <si>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</si>
  <si>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</si>
  <si>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</si>
  <si>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</si>
  <si>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</si>
  <si>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</si>
  <si>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</si>
  <si>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</si>
  <si>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</si>
  <si>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</si>
  <si>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</si>
  <si>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</si>
  <si>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</si>
  <si>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</si>
  <si>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</si>
  <si>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</si>
  <si>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</si>
  <si>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</si>
  <si>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</si>
  <si>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</si>
  <si>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</si>
  <si>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</si>
  <si>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</si>
  <si>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</si>
  <si>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</si>
  <si>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</si>
  <si>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</si>
  <si>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</si>
  <si>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</si>
  <si>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</si>
  <si>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</si>
  <si>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</si>
  <si>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</si>
  <si>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</si>
  <si>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</si>
  <si>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</si>
  <si>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</si>
  <si>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</si>
  <si>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</si>
  <si>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</si>
  <si>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</si>
  <si>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</si>
  <si>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</si>
  <si>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</si>
  <si>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</si>
  <si>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</si>
  <si>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</si>
  <si>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</si>
  <si>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</si>
  <si>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</si>
  <si>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</si>
  <si>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</si>
  <si>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</si>
  <si>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</si>
  <si>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</si>
  <si>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</si>
  <si>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</si>
  <si>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</si>
  <si>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</si>
  <si>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</si>
  <si>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</si>
  <si>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</si>
  <si>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</si>
  <si>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</si>
  <si>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</si>
  <si>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</si>
  <si>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</si>
  <si>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</si>
  <si>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</si>
  <si>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</si>
  <si>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</si>
  <si>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</si>
  <si>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</si>
  <si>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</si>
  <si>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</si>
  <si>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</si>
  <si>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</si>
  <si>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</si>
  <si>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</si>
  <si>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</si>
  <si>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</si>
  <si>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</si>
  <si>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</si>
  <si>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</si>
  <si>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</si>
  <si>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</si>
  <si>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</si>
  <si>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</si>
  <si>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</si>
  <si>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</si>
  <si>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</si>
  <si>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</si>
  <si>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</si>
  <si>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</si>
  <si>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</si>
  <si>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</si>
  <si>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</si>
  <si>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</si>
  <si>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</si>
  <si>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</si>
  <si>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</si>
  <si>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</si>
  <si>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</si>
  <si>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</si>
  <si>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</si>
  <si>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</si>
  <si>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</si>
  <si>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</si>
  <si>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</si>
  <si>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</si>
  <si>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</si>
  <si>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</si>
  <si>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</si>
  <si>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</si>
  <si>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</si>
  <si>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</si>
  <si>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</si>
  <si>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</si>
  <si>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</si>
  <si>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</si>
  <si>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</si>
  <si>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</si>
  <si>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</si>
  <si>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</si>
  <si>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</si>
  <si>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</si>
  <si>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</si>
  <si>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</si>
  <si>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</si>
  <si>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</si>
  <si>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</si>
  <si>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</si>
  <si>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</si>
  <si>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</si>
  <si>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</si>
  <si>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</si>
  <si>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</si>
  <si>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</si>
  <si>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</si>
  <si>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</si>
  <si>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</si>
  <si>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</si>
  <si>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</si>
  <si>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</si>
  <si>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</si>
  <si>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</si>
  <si>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</si>
  <si>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</si>
  <si>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</si>
  <si>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</si>
  <si>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</si>
  <si>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</si>
  <si>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</si>
  <si>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</si>
  <si>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</si>
  <si>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</si>
  <si>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</si>
  <si>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</si>
  <si>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</si>
  <si>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</si>
  <si>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</si>
  <si>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</si>
  <si>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</si>
  <si>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</si>
  <si>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</si>
  <si>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</si>
  <si>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</si>
  <si>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</si>
  <si>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</si>
  <si>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</si>
  <si>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</si>
  <si>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</si>
  <si>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</si>
  <si>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</si>
  <si>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</si>
  <si>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</si>
  <si>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</si>
  <si>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</si>
  <si>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</si>
  <si>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</si>
  <si>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</si>
  <si>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</si>
  <si>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</si>
  <si>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</si>
  <si>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</si>
  <si>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</si>
  <si>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</si>
  <si>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</si>
  <si>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</si>
  <si>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</si>
  <si>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</si>
  <si>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</si>
  <si>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</si>
  <si>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</si>
  <si>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</si>
  <si>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</si>
  <si>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</si>
  <si>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</si>
  <si>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</si>
  <si>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</si>
  <si>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</si>
  <si>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</si>
  <si>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</si>
  <si>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</si>
  <si>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</si>
  <si>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</si>
  <si>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</si>
  <si>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</si>
  <si>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</si>
  <si>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</si>
  <si>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</si>
  <si>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</si>
  <si>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</si>
  <si>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</si>
  <si>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</si>
  <si>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</si>
  <si>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</si>
  <si>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</si>
  <si>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</si>
  <si>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</si>
  <si>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</si>
  <si>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</si>
  <si>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</si>
  <si>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</si>
  <si>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</si>
  <si>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</si>
  <si>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</si>
  <si>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</si>
  <si>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</si>
  <si>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</si>
  <si>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</si>
  <si>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</si>
  <si>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</si>
  <si>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</si>
  <si>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</si>
  <si>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</si>
  <si>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</si>
  <si>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</si>
  <si>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</si>
  <si>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</si>
  <si>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</si>
  <si>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</si>
  <si>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</si>
  <si>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</si>
  <si>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</si>
  <si>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</si>
  <si>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</si>
  <si>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</si>
  <si>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</si>
  <si>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</si>
  <si>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</si>
  <si>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</si>
  <si>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</si>
  <si>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</si>
  <si>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</si>
  <si>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</si>
  <si>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</si>
  <si>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</si>
  <si>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</si>
  <si>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</si>
  <si>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</si>
  <si>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</si>
  <si>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</si>
  <si>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</si>
  <si>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</si>
  <si>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</si>
  <si>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</si>
  <si>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</si>
  <si>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</si>
  <si>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</si>
  <si>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</si>
  <si>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</si>
  <si>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</si>
  <si>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</si>
  <si>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</si>
  <si>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</si>
  <si>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</si>
  <si>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</si>
  <si>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</si>
  <si>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</si>
  <si>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</si>
  <si>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</si>
  <si>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</si>
  <si>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</si>
  <si>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</si>
  <si>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</si>
  <si>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</si>
  <si>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</si>
  <si>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</si>
  <si>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</si>
  <si>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</si>
  <si>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</si>
  <si>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</si>
  <si>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</si>
  <si>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</si>
  <si>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</si>
  <si>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</si>
  <si>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</si>
  <si>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</si>
  <si>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</si>
  <si>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</si>
  <si>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</si>
  <si>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</si>
  <si>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</si>
  <si>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</si>
  <si>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</si>
  <si>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</si>
  <si>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</si>
  <si>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</si>
  <si>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</si>
  <si>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</si>
  <si>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</si>
  <si>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</si>
  <si>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</si>
  <si>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</si>
  <si>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</si>
  <si>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</si>
  <si>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</si>
  <si>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</si>
  <si>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</si>
  <si>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</si>
  <si>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</si>
  <si>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</si>
  <si>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</si>
  <si>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</si>
  <si>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</si>
  <si>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</si>
  <si>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</si>
  <si>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</si>
  <si>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</si>
  <si>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</si>
  <si>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</si>
  <si>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</si>
  <si>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</si>
  <si>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</si>
  <si>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</si>
  <si>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</si>
  <si>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</si>
  <si>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</si>
  <si>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</si>
  <si>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</si>
  <si>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</si>
  <si>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</si>
  <si>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</si>
  <si>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</si>
  <si>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</si>
  <si>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</si>
  <si>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</si>
  <si>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</si>
  <si>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</si>
  <si>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</si>
  <si>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</si>
  <si>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</si>
  <si>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</si>
  <si>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</si>
  <si>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</si>
  <si>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</si>
  <si>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</si>
  <si>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</si>
  <si>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</si>
  <si>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</si>
  <si>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</si>
  <si>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</si>
  <si>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</si>
  <si>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</si>
  <si>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</si>
  <si>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</si>
  <si>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</si>
  <si>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</si>
  <si>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</si>
  <si>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</si>
  <si>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</si>
  <si>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</si>
  <si>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</si>
  <si>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</si>
  <si>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</si>
  <si>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</si>
  <si>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</si>
  <si>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</si>
  <si>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</si>
  <si>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</si>
  <si>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</si>
  <si>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</si>
  <si>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</si>
  <si>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</si>
  <si>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</si>
  <si>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</si>
  <si>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</si>
  <si>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</si>
  <si>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</si>
  <si>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</si>
  <si>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</si>
  <si>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</si>
  <si>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</si>
  <si>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</si>
  <si>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</si>
  <si>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</si>
  <si>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</si>
  <si>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</si>
  <si>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</si>
  <si>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</si>
  <si>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</si>
  <si>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</si>
  <si>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</si>
  <si>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</si>
  <si>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</si>
  <si>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</si>
  <si>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</si>
  <si>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</si>
  <si>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</si>
  <si>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</si>
  <si>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</si>
  <si>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</si>
  <si>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</si>
  <si>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</si>
  <si>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</si>
  <si>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</si>
  <si>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</si>
  <si>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</si>
  <si>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</si>
  <si>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</si>
  <si>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</si>
  <si>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</si>
  <si>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</si>
  <si>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</si>
  <si>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</si>
  <si>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</si>
  <si>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</si>
  <si>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</si>
  <si>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</si>
  <si>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</si>
  <si>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</si>
  <si>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</si>
  <si>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</si>
  <si>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</si>
  <si>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</si>
  <si>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</si>
  <si>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</si>
  <si>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</si>
  <si>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</si>
  <si>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</si>
  <si>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</si>
  <si>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</si>
  <si>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</si>
  <si>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</si>
  <si>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</si>
  <si>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</si>
  <si>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</si>
  <si>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</si>
  <si>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</si>
  <si>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</si>
  <si>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</si>
  <si>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</si>
  <si>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</si>
  <si>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</si>
  <si>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</si>
  <si>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</si>
  <si>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</si>
  <si>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</si>
  <si>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</si>
  <si>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</si>
  <si>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</si>
  <si>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</si>
  <si>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</si>
  <si>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</si>
  <si>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</si>
  <si>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</si>
  <si>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</si>
  <si>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</si>
  <si>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</si>
  <si>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</si>
  <si>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</si>
  <si>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</si>
  <si>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</si>
  <si>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</si>
  <si>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</si>
  <si>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</si>
  <si>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</si>
  <si>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</si>
  <si>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</si>
  <si>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</si>
  <si>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</si>
  <si>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</si>
  <si>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</si>
  <si>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</si>
  <si>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</si>
  <si>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</si>
  <si>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</si>
  <si>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</si>
  <si>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</si>
  <si>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</si>
  <si>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</si>
  <si>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</si>
  <si>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</si>
  <si>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</si>
  <si>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</si>
  <si>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</si>
  <si>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</si>
  <si>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</si>
  <si>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</si>
  <si>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</si>
  <si>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</si>
  <si>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</si>
  <si>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</si>
  <si>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</si>
  <si>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</si>
  <si>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</si>
  <si>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</si>
  <si>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</si>
  <si>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</si>
  <si>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</si>
  <si>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</si>
  <si>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</si>
  <si>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</si>
  <si>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</si>
  <si>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</si>
  <si>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</si>
  <si>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</si>
  <si>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</si>
  <si>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</si>
  <si>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</si>
  <si>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</si>
  <si>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</si>
  <si>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</si>
  <si>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</si>
  <si>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</si>
  <si>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</si>
  <si>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</si>
  <si>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</si>
  <si>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</si>
  <si>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</si>
  <si>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</si>
  <si>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</si>
  <si>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</si>
  <si>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</si>
  <si>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</si>
  <si>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</si>
  <si>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</si>
  <si>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</si>
  <si>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</si>
  <si>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</si>
  <si>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</si>
  <si>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</si>
  <si>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</si>
  <si>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</si>
  <si>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</si>
  <si>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</si>
  <si>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</si>
  <si>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</si>
  <si>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</si>
  <si>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</si>
  <si>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</si>
  <si>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</si>
  <si>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</si>
  <si>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</si>
  <si>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</si>
  <si>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</si>
  <si>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</si>
  <si>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</si>
  <si>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</si>
  <si>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</si>
  <si>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</si>
  <si>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</si>
  <si>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</si>
  <si>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</si>
  <si>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</si>
  <si>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</si>
  <si>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</si>
  <si>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</si>
  <si>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</si>
  <si>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</si>
  <si>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</si>
  <si>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</si>
  <si>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</si>
  <si>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</si>
  <si>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</si>
  <si>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</si>
  <si>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</si>
  <si>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</si>
  <si>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</si>
  <si>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</si>
  <si>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</si>
  <si>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</si>
  <si>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</si>
  <si>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</si>
  <si>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</si>
  <si>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</si>
  <si>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</si>
  <si>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</si>
  <si>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</si>
  <si>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</si>
  <si>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</si>
  <si>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</si>
  <si>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</si>
  <si>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</si>
  <si>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</si>
  <si>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</si>
  <si>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</si>
  <si>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</si>
  <si>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</si>
  <si>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</si>
  <si>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</si>
  <si>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</si>
  <si>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</si>
  <si>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</si>
  <si>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</si>
  <si>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</si>
  <si>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</si>
  <si>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</si>
  <si>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</si>
  <si>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</si>
  <si>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</si>
  <si>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</si>
  <si>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</si>
  <si>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</si>
  <si>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</si>
  <si>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</si>
  <si>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</si>
  <si>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</si>
  <si>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</si>
  <si>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</si>
  <si>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</si>
  <si>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</si>
  <si>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</si>
  <si>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</si>
  <si>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</si>
  <si>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</si>
  <si>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</si>
  <si>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</si>
  <si>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</si>
  <si>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</si>
  <si>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</si>
  <si>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</si>
  <si>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</si>
  <si>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</si>
  <si>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</si>
  <si>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</si>
  <si>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</si>
  <si>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</si>
  <si>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</si>
  <si>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</si>
  <si>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</si>
  <si>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</si>
  <si>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</si>
  <si>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</si>
  <si>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</si>
  <si>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</si>
  <si>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</si>
  <si>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</si>
  <si>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</si>
  <si>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</si>
  <si>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</si>
  <si>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</si>
  <si>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</si>
  <si>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</si>
  <si>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</si>
  <si>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</si>
  <si>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</si>
  <si>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</si>
  <si>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</si>
  <si>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</si>
  <si>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</si>
  <si>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</si>
  <si>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</si>
  <si>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</si>
  <si>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</si>
  <si>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</si>
  <si>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</si>
  <si>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</si>
  <si>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</si>
  <si>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</si>
  <si>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</si>
  <si>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</si>
  <si>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</si>
  <si>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</si>
  <si>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</si>
  <si>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</si>
  <si>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</si>
  <si>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</si>
  <si>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</si>
  <si>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</si>
  <si>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</si>
  <si>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</si>
  <si>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</si>
  <si>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</si>
  <si>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</si>
  <si>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</si>
  <si>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</si>
  <si>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</si>
  <si>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</si>
  <si>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</si>
  <si>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</si>
  <si>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</si>
  <si>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</si>
  <si>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</si>
  <si>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</si>
  <si>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</si>
  <si>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</si>
  <si>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</si>
  <si>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</si>
  <si>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</si>
  <si>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</si>
  <si>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</si>
  <si>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</si>
  <si>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</si>
  <si>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</si>
  <si>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</si>
  <si>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</si>
  <si>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</si>
  <si>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</si>
  <si>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</si>
  <si>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</si>
  <si>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</si>
  <si>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</si>
  <si>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</si>
  <si>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</si>
  <si>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</si>
  <si>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</si>
  <si>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</si>
  <si>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</si>
  <si>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</si>
  <si>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</si>
  <si>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</si>
  <si>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</si>
  <si>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</si>
  <si>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</si>
  <si>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</si>
  <si>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</si>
  <si>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</si>
  <si>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</si>
  <si>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</si>
  <si>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</si>
  <si>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</si>
  <si>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</si>
  <si>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</si>
  <si>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</si>
  <si>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</si>
  <si>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</si>
  <si>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</si>
  <si>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</si>
  <si>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</si>
  <si>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</si>
  <si>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</si>
  <si>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</si>
  <si>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</si>
  <si>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</si>
  <si>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</si>
  <si>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</si>
  <si>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</si>
  <si>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</si>
  <si>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</si>
  <si>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</si>
  <si>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</si>
  <si>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</si>
  <si>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</si>
  <si>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</si>
  <si>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</si>
  <si>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</si>
  <si>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</si>
  <si>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</si>
  <si>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</si>
  <si>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</si>
  <si>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</si>
  <si>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</si>
  <si>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</si>
  <si>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</si>
  <si>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</si>
  <si>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</si>
  <si>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</si>
  <si>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</si>
  <si>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</si>
  <si>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</si>
  <si>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</si>
  <si>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</si>
  <si>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</si>
  <si>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</si>
  <si>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</si>
  <si>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</si>
  <si>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</si>
  <si>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</si>
  <si>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</si>
  <si>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</si>
  <si>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</si>
  <si>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</si>
  <si>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</si>
  <si>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</si>
  <si>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</si>
  <si>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</si>
  <si>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</si>
  <si>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</si>
  <si>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</si>
  <si>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</si>
  <si>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</si>
  <si>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</si>
  <si>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</si>
  <si>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</si>
  <si>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</si>
  <si>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</si>
  <si>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</si>
  <si>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</si>
  <si>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</si>
  <si>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</si>
  <si>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</si>
  <si>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</si>
  <si>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</si>
  <si>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</si>
  <si>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</si>
  <si>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</si>
  <si>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</si>
  <si>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</si>
  <si>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</si>
  <si>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</si>
  <si>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</si>
  <si>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</si>
  <si>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</si>
  <si>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</si>
  <si>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</si>
  <si>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</si>
  <si>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</si>
  <si>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</si>
  <si>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</si>
  <si>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</si>
  <si>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</si>
  <si>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</si>
  <si>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</si>
  <si>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</si>
  <si>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</si>
  <si>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</si>
  <si>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</si>
  <si>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</si>
  <si>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</si>
  <si>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</si>
  <si>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</si>
  <si>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</si>
  <si>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</si>
  <si>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</si>
  <si>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</si>
  <si>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</si>
  <si>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</si>
  <si>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</si>
  <si>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</si>
  <si>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</si>
  <si>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</si>
  <si>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</si>
  <si>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</si>
  <si>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</si>
  <si>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</si>
  <si>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</si>
  <si>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</si>
  <si>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</si>
  <si>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</si>
  <si>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</si>
  <si>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</si>
  <si>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</si>
  <si>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</si>
  <si>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</si>
  <si>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</si>
  <si>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</si>
  <si>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</si>
  <si>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</si>
  <si>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</si>
  <si>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</si>
  <si>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</si>
  <si>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</si>
  <si>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</si>
  <si>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</si>
  <si>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</si>
  <si>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</si>
  <si>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</si>
  <si>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</si>
  <si>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</si>
  <si>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</si>
  <si>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</si>
  <si>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</si>
  <si>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</si>
  <si>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</si>
  <si>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</si>
  <si>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</si>
  <si>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</si>
  <si>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</si>
  <si>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</si>
  <si>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</si>
  <si>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</si>
  <si>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</si>
  <si>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</si>
  <si>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</si>
  <si>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</si>
  <si>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</si>
  <si>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</si>
  <si>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</si>
  <si>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</si>
  <si>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</si>
  <si>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</si>
  <si>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</si>
  <si>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</si>
  <si>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</si>
  <si>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</si>
  <si>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</si>
  <si>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</si>
  <si>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</si>
  <si>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</si>
  <si>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</si>
  <si>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</si>
  <si>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</si>
  <si>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</si>
  <si>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</si>
  <si>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</si>
  <si>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</si>
  <si>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</si>
  <si>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</si>
  <si>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</si>
  <si>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</si>
  <si>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</si>
  <si>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</si>
  <si>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</si>
  <si>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</si>
  <si>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</si>
  <si>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</si>
  <si>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</si>
  <si>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</si>
  <si>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</si>
  <si>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</si>
  <si>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</si>
  <si>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</si>
  <si>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</si>
  <si>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</si>
  <si>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</si>
  <si>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</si>
  <si>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</si>
  <si>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</si>
  <si>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</si>
  <si>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</si>
  <si>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</si>
  <si>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</si>
  <si>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</si>
  <si>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</si>
  <si>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</si>
  <si>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</si>
  <si>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</si>
  <si>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</si>
  <si>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</si>
  <si>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</si>
  <si>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</si>
  <si>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</si>
  <si>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</si>
  <si>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</si>
  <si>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</si>
  <si>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</si>
  <si>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</si>
  <si>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</si>
  <si>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</si>
  <si>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</si>
  <si>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</si>
  <si>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</si>
  <si>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</si>
  <si>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</si>
  <si>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</si>
  <si>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</si>
  <si>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</si>
  <si>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</si>
  <si>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</si>
  <si>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</si>
  <si>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</si>
  <si>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</si>
  <si>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</si>
  <si>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</si>
  <si>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</si>
  <si>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</si>
  <si>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</si>
  <si>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</si>
  <si>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</si>
  <si>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</si>
  <si>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</si>
  <si>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</si>
  <si>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</si>
  <si>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</si>
  <si>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</si>
  <si>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</si>
  <si>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</si>
  <si>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</si>
  <si>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</si>
  <si>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</si>
  <si>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</si>
  <si>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</si>
  <si>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</si>
  <si>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</si>
  <si>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</si>
  <si>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</si>
  <si>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</si>
  <si>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</si>
  <si>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</si>
  <si>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</si>
  <si>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</si>
  <si>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</si>
  <si>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</si>
  <si>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</si>
  <si>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</si>
  <si>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</si>
  <si>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</si>
  <si>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</si>
  <si>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</si>
  <si>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</si>
  <si>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</si>
  <si>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</si>
  <si>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</si>
  <si>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</si>
  <si>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</si>
  <si>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</si>
  <si>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</si>
  <si>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</si>
  <si>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</si>
  <si>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</si>
  <si>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</si>
  <si>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</si>
  <si>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</si>
  <si>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</si>
  <si>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</si>
  <si>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</si>
  <si>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</si>
  <si>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</si>
  <si>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</si>
  <si>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</si>
  <si>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</si>
  <si>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</si>
  <si>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</si>
  <si>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</si>
  <si>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</si>
  <si>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</si>
  <si>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</si>
  <si>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</si>
  <si>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</si>
  <si>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</si>
  <si>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</si>
  <si>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</si>
  <si>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</si>
  <si>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</si>
  <si>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</si>
  <si>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</si>
  <si>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</si>
  <si>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</si>
  <si>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</si>
  <si>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</si>
  <si>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</si>
  <si>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</si>
  <si>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</si>
  <si>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</si>
  <si>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</si>
  <si>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</si>
  <si>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</si>
  <si>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</si>
  <si>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</si>
  <si>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</si>
  <si>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</si>
  <si>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</si>
  <si>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</si>
  <si>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</si>
  <si>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</si>
  <si>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</si>
  <si>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</si>
  <si>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</si>
  <si>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</si>
  <si>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</si>
  <si>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</si>
  <si>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</si>
  <si>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</si>
  <si>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</si>
  <si>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</si>
  <si>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</si>
  <si>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</si>
  <si>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</si>
  <si>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</si>
  <si>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</si>
  <si>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</si>
  <si>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</si>
  <si>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</si>
  <si>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</si>
  <si>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</si>
  <si>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</si>
  <si>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</si>
  <si>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</si>
  <si>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</si>
  <si>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</si>
  <si>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</si>
  <si>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</si>
  <si>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</si>
  <si>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</si>
  <si>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</si>
  <si>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</si>
  <si>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</si>
  <si>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</si>
  <si>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</si>
  <si>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</si>
  <si>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</si>
  <si>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</si>
  <si>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</si>
  <si>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</si>
  <si>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</si>
  <si>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</si>
  <si>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</si>
  <si>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</si>
  <si>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</si>
  <si>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</si>
  <si>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</si>
  <si>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</si>
  <si>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</si>
  <si>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</si>
  <si>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</si>
  <si>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</si>
  <si>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</si>
  <si>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</si>
  <si>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</si>
  <si>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</si>
  <si>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</si>
  <si>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</si>
  <si>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</si>
  <si>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</si>
  <si>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</si>
  <si>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</si>
  <si>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</si>
  <si>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</si>
  <si>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</si>
  <si>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</si>
  <si>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</si>
  <si>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</si>
  <si>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</si>
  <si>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</si>
  <si>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</si>
  <si>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</si>
  <si>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</si>
  <si>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</si>
  <si>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</si>
  <si>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</si>
  <si>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</si>
  <si>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</si>
  <si>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</si>
  <si>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</si>
  <si>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</si>
  <si>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</si>
  <si>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</si>
  <si>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</si>
  <si>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</si>
  <si>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</si>
  <si>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</si>
  <si>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</si>
  <si>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</si>
  <si>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</si>
  <si>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</si>
  <si>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</si>
  <si>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</si>
  <si>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</si>
  <si>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</si>
  <si>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</si>
  <si>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</si>
  <si>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</si>
  <si>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</si>
  <si>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</si>
  <si>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</si>
  <si>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</si>
  <si>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</si>
  <si>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</si>
  <si>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</si>
  <si>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</si>
  <si>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</si>
  <si>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</si>
  <si>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</si>
  <si>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</si>
  <si>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</si>
  <si>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</si>
  <si>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</si>
  <si>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</si>
  <si>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</si>
  <si>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</si>
  <si>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</si>
  <si>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</si>
  <si>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</si>
  <si>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</si>
  <si>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</si>
  <si>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</si>
  <si>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</si>
  <si>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</si>
  <si>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</si>
  <si>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</si>
  <si>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</si>
  <si>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</si>
  <si>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</si>
  <si>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</si>
  <si>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</si>
  <si>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</si>
  <si>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</si>
  <si>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</si>
  <si>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</si>
  <si>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</si>
  <si>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</si>
  <si>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</si>
  <si>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</si>
  <si>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</si>
  <si>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</si>
  <si>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</si>
  <si>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</si>
  <si>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</si>
  <si>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</si>
  <si>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</si>
  <si>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</si>
  <si>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</si>
  <si>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</si>
  <si>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</si>
  <si>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</si>
  <si>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</si>
  <si>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</si>
  <si>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</si>
  <si>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</si>
  <si>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</si>
  <si>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</si>
  <si>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</si>
  <si>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</si>
  <si>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</si>
  <si>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</si>
  <si>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</si>
  <si>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</si>
  <si>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</si>
  <si>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</si>
  <si>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</si>
  <si>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</si>
  <si>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</si>
  <si>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</si>
  <si>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</si>
  <si>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</si>
  <si>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</si>
  <si>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</si>
  <si>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</si>
  <si>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</si>
  <si>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</si>
  <si>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</si>
  <si>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</si>
  <si>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</si>
  <si>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</si>
  <si>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</si>
  <si>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</si>
  <si>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</si>
  <si>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</si>
  <si>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</si>
  <si>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</si>
  <si>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</si>
  <si>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</si>
  <si>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</si>
  <si>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</si>
  <si>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</si>
  <si>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</si>
  <si>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</si>
  <si>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</si>
  <si>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</si>
  <si>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</si>
  <si>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</si>
  <si>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</si>
  <si>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</si>
  <si>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</si>
  <si>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</si>
  <si>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</si>
  <si>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</si>
  <si>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</si>
  <si>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</si>
  <si>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</si>
  <si>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</si>
  <si>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</si>
  <si>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</si>
  <si>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</si>
  <si>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</si>
  <si>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</si>
  <si>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</si>
  <si>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</si>
  <si>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</si>
  <si>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</si>
  <si>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</si>
  <si>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</si>
  <si>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</si>
  <si>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</si>
  <si>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</si>
  <si>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</si>
  <si>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</si>
  <si>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</si>
  <si>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</si>
  <si>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</si>
  <si>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</si>
  <si>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</si>
  <si>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</si>
  <si>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</si>
  <si>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</si>
  <si>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</si>
  <si>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</si>
  <si>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</si>
  <si>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</si>
  <si>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</si>
  <si>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</si>
  <si>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</si>
  <si>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</si>
  <si>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</si>
  <si>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</si>
  <si>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</si>
  <si>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</si>
  <si>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</si>
  <si>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</si>
  <si>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</si>
  <si>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</si>
  <si>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</si>
  <si>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</si>
  <si>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</si>
  <si>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</si>
  <si>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</si>
  <si>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</si>
  <si>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</si>
  <si>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</si>
  <si>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</si>
  <si>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</si>
  <si>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</si>
  <si>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</si>
  <si>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</si>
  <si>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</si>
  <si>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</si>
  <si>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</si>
  <si>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</si>
  <si>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</si>
  <si>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</si>
  <si>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</si>
  <si>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</si>
  <si>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</si>
  <si>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</si>
  <si>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</si>
  <si>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</si>
  <si>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</si>
  <si>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</si>
  <si>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</si>
  <si>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</si>
  <si>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</si>
  <si>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</si>
  <si>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</si>
  <si>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</si>
  <si>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</si>
  <si>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</si>
  <si>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</si>
  <si>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</si>
  <si>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</si>
  <si>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</si>
  <si>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</si>
  <si>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</si>
  <si>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</si>
  <si>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</si>
  <si>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</si>
  <si>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</si>
  <si>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</si>
  <si>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</si>
  <si>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</si>
  <si>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</si>
  <si>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</si>
  <si>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</si>
  <si>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</si>
  <si>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</si>
  <si>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</si>
  <si>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</si>
  <si>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</si>
  <si>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</si>
  <si>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</si>
  <si>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</si>
  <si>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</si>
  <si>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</si>
  <si>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</si>
  <si>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</si>
  <si>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</si>
  <si>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</si>
  <si>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</si>
  <si>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</si>
  <si>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</si>
  <si>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</si>
  <si>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</si>
  <si>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</si>
  <si>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</si>
  <si>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</si>
  <si>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</si>
  <si>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</si>
  <si>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</si>
  <si>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</si>
  <si>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</si>
  <si>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</si>
  <si>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</si>
  <si>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</si>
  <si>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</si>
  <si>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</si>
  <si>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</si>
  <si>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</si>
  <si>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</si>
  <si>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</si>
  <si>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</si>
  <si>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</si>
  <si>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</si>
  <si>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</si>
  <si>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</si>
  <si>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</si>
  <si>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</si>
  <si>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</si>
  <si>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</si>
  <si>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</si>
  <si>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</si>
  <si>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</si>
  <si>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</si>
  <si>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</si>
  <si>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</si>
  <si>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</si>
  <si>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</si>
  <si>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</si>
  <si>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</si>
  <si>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</si>
  <si>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</si>
  <si>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</si>
  <si>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</si>
  <si>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</si>
  <si>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</si>
  <si>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</si>
  <si>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</si>
  <si>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</si>
  <si>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</si>
  <si>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</si>
  <si>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</si>
  <si>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</si>
  <si>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</si>
  <si>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</si>
  <si>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</si>
  <si>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</si>
  <si>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</si>
  <si>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</si>
  <si>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</si>
  <si>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</si>
  <si>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</si>
  <si>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</si>
  <si>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</si>
  <si>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</si>
  <si>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</si>
  <si>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</si>
  <si>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</si>
  <si>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</si>
  <si>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</si>
  <si>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</si>
  <si>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</si>
  <si>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</si>
  <si>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</si>
  <si>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</si>
  <si>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</si>
  <si>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</si>
  <si>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</si>
  <si>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</si>
  <si>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</si>
  <si>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</si>
  <si>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</si>
  <si>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</si>
  <si>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</si>
  <si>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</si>
  <si>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</si>
  <si>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</si>
  <si>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</si>
  <si>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</si>
  <si>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</si>
  <si>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</si>
  <si>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</si>
  <si>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</si>
  <si>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</si>
  <si>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</si>
  <si>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</si>
  <si>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</si>
  <si>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</si>
  <si>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</si>
  <si>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</si>
  <si>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</si>
  <si>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</si>
  <si>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</si>
  <si>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</si>
  <si>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</si>
  <si>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</si>
  <si>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</si>
  <si>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</si>
  <si>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</si>
  <si>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</si>
  <si>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</si>
  <si>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</si>
  <si>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</si>
  <si>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</si>
  <si>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</si>
  <si>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</si>
  <si>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</si>
  <si>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</si>
  <si>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</si>
  <si>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</si>
  <si>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</si>
  <si>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</si>
  <si>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</si>
  <si>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</si>
  <si>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</si>
  <si>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</si>
  <si>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</si>
  <si>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</si>
  <si>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</si>
  <si>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</si>
  <si>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</si>
  <si>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</si>
  <si>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</si>
  <si>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</si>
  <si>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</si>
  <si>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</si>
  <si>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</si>
  <si>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</si>
  <si>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</si>
  <si>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</si>
  <si>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</si>
  <si>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</si>
  <si>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</si>
  <si>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</si>
  <si>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</si>
  <si>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</si>
  <si>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</si>
  <si>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</si>
  <si>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</si>
  <si>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</si>
  <si>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</si>
  <si>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</si>
  <si>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</si>
  <si>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</si>
  <si>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</si>
  <si>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</si>
  <si>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</si>
  <si>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</si>
  <si>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</si>
  <si>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</si>
  <si>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</si>
  <si>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</si>
  <si>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</si>
  <si>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</si>
  <si>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</si>
  <si>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</si>
  <si>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</si>
  <si>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</si>
  <si>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</si>
  <si>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</si>
  <si>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</si>
  <si>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</si>
  <si>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</si>
  <si>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</si>
  <si>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</si>
  <si>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</si>
  <si>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</si>
  <si>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</si>
  <si>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</si>
  <si>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</si>
  <si>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</si>
  <si>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</si>
  <si>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</si>
  <si>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</si>
  <si>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</si>
  <si>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</si>
  <si>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</si>
  <si>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</si>
  <si>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</si>
  <si>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</si>
  <si>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</si>
  <si>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</si>
  <si>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</si>
  <si>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</si>
  <si>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</si>
  <si>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</si>
  <si>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</si>
  <si>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</si>
  <si>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</si>
  <si>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</si>
  <si>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</si>
  <si>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</si>
  <si>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</si>
  <si>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</si>
  <si>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</si>
  <si>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</si>
  <si>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</si>
  <si>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</si>
  <si>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</si>
  <si>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</si>
  <si>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</si>
  <si>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</si>
  <si>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</si>
  <si>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</si>
  <si>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</si>
  <si>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</si>
  <si>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</si>
  <si>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</si>
  <si>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</si>
  <si>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</si>
  <si>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</si>
  <si>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</si>
  <si>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</si>
  <si>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</si>
  <si>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</si>
  <si>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</si>
  <si>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</si>
  <si>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</si>
  <si>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</si>
  <si>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</si>
  <si>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</si>
  <si>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</si>
  <si>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</si>
  <si>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</si>
  <si>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</si>
  <si>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</si>
  <si>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</si>
  <si>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</si>
  <si>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</si>
  <si>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</si>
  <si>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</si>
  <si>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</si>
  <si>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</si>
  <si>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</si>
  <si>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</si>
  <si>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</si>
  <si>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</si>
  <si>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</si>
  <si>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</si>
  <si>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</si>
  <si>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</si>
  <si>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</si>
  <si>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</si>
  <si>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</si>
  <si>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</si>
  <si>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</si>
  <si>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</si>
  <si>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</si>
  <si>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</si>
  <si>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</si>
  <si>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</si>
  <si>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</si>
  <si>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</si>
  <si>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</si>
  <si>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</si>
  <si>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</si>
  <si>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</si>
  <si>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</si>
  <si>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</si>
  <si>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</si>
  <si>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</si>
  <si>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</si>
  <si>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</si>
  <si>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</si>
  <si>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</si>
  <si>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</si>
  <si>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</si>
  <si>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</si>
  <si>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</si>
  <si>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</si>
  <si>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</si>
  <si>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</si>
  <si>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</si>
  <si>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</si>
  <si>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</si>
  <si>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</si>
  <si>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</si>
  <si>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</si>
  <si>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</si>
  <si>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</si>
  <si>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</si>
  <si>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</si>
  <si>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</si>
  <si>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</si>
  <si>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</si>
  <si>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</si>
  <si>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</si>
  <si>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</si>
  <si>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</si>
  <si>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</si>
  <si>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</si>
  <si>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</si>
  <si>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</si>
  <si>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</si>
  <si>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</si>
  <si>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</si>
  <si>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</si>
  <si>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</si>
  <si>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</si>
  <si>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</si>
  <si>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</si>
  <si>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</si>
  <si>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</si>
  <si>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</si>
  <si>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</si>
  <si>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</si>
  <si>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</si>
  <si>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</si>
  <si>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</si>
  <si>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</si>
  <si>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</si>
  <si>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</si>
  <si>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</si>
  <si>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</si>
  <si>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</si>
  <si>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</si>
  <si>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</si>
  <si>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</si>
  <si>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</si>
  <si>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</si>
  <si>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</si>
  <si>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</si>
  <si>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</si>
  <si>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</si>
  <si>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</si>
  <si>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</si>
  <si>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</si>
  <si>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</si>
  <si>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</si>
  <si>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</si>
  <si>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</si>
  <si>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</si>
  <si>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</si>
  <si>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</si>
  <si>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</si>
  <si>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</si>
  <si>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</si>
  <si>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</si>
  <si>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</si>
  <si>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</si>
  <si>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</si>
  <si>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</si>
  <si>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</si>
  <si>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</si>
  <si>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</si>
  <si>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</si>
  <si>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</si>
  <si>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</si>
  <si>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</si>
  <si>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</si>
  <si>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</si>
  <si>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</si>
  <si>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</si>
  <si>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</si>
  <si>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</si>
  <si>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</si>
  <si>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</si>
  <si>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</si>
  <si>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</si>
  <si>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</si>
  <si>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</si>
  <si>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</si>
  <si>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</si>
  <si>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</si>
  <si>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</si>
  <si>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</si>
  <si>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</si>
  <si>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</si>
  <si>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</si>
  <si>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</si>
  <si>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</si>
  <si>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</si>
  <si>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</si>
  <si>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</si>
  <si>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</si>
  <si>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</si>
  <si>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</si>
  <si>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</si>
  <si>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</si>
  <si>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</si>
  <si>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</si>
  <si>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</si>
  <si>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</si>
  <si>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</si>
  <si>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</si>
  <si>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</si>
  <si>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</si>
  <si>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</si>
  <si>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</si>
  <si>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</si>
  <si>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</si>
  <si>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</si>
  <si>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</si>
  <si>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</si>
  <si>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</si>
  <si>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</si>
  <si>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</si>
  <si>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</si>
  <si>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</si>
  <si>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</si>
  <si>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</si>
  <si>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</si>
  <si>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</si>
  <si>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</si>
  <si>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</si>
  <si>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</si>
  <si>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</si>
  <si>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</si>
  <si>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</si>
  <si>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</si>
  <si>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</si>
  <si>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</si>
  <si>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</si>
  <si>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</si>
  <si>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</si>
  <si>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</si>
  <si>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</si>
  <si>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</si>
  <si>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</si>
  <si>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</si>
  <si>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</si>
  <si>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</si>
  <si>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</si>
  <si>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</si>
  <si>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</si>
  <si>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</si>
  <si>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</si>
  <si>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</si>
  <si>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</si>
  <si>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</si>
  <si>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</si>
  <si>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</si>
  <si>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</si>
  <si>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</si>
  <si>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</si>
  <si>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</si>
  <si>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</si>
  <si>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</si>
  <si>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</si>
  <si>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</si>
  <si>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</si>
  <si>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</si>
  <si>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</si>
  <si>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</si>
  <si>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</si>
  <si>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</si>
  <si>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</si>
  <si>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</si>
  <si>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</si>
  <si>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</si>
  <si>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</si>
  <si>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</si>
  <si>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</si>
  <si>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</si>
  <si>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</si>
  <si>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</si>
  <si>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</si>
  <si>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</si>
  <si>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</si>
  <si>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</si>
  <si>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</si>
  <si>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</si>
  <si>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</si>
  <si>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</si>
  <si>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</si>
  <si>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</si>
  <si>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</si>
  <si>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</si>
  <si>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</si>
  <si>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</si>
  <si>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</si>
  <si>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</si>
  <si>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</si>
  <si>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</si>
  <si>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</si>
  <si>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</si>
  <si>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</si>
  <si>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</si>
  <si>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</si>
  <si>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</si>
  <si>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</si>
  <si>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</si>
  <si>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</si>
  <si>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</si>
  <si>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</si>
  <si>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</si>
  <si>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</si>
  <si>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</si>
  <si>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</si>
  <si>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</si>
  <si>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</si>
  <si>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</si>
  <si>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</si>
  <si>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</si>
  <si>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</si>
  <si>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</si>
  <si>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</si>
  <si>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</si>
  <si>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</si>
  <si>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</si>
  <si>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</si>
  <si>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</si>
  <si>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</si>
  <si>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</si>
  <si>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</si>
  <si>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</si>
  <si>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</si>
  <si>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</si>
  <si>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</si>
  <si>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</si>
  <si>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</si>
  <si>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</si>
  <si>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</si>
  <si>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</si>
  <si>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</si>
  <si>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</si>
  <si>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</si>
  <si>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</si>
  <si>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</si>
  <si>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</si>
  <si>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</si>
  <si>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</si>
  <si>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</si>
  <si>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</si>
  <si>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</si>
  <si>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</si>
  <si>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</si>
  <si>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</si>
  <si>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</si>
  <si>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</si>
  <si>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</si>
  <si>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</si>
  <si>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</si>
  <si>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</si>
  <si>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</si>
  <si>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</si>
  <si>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</si>
  <si>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</si>
  <si>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</si>
  <si>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</si>
  <si>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</si>
  <si>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</si>
  <si>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</si>
  <si>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</si>
  <si>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</si>
  <si>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</si>
  <si>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</si>
  <si>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</si>
  <si>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</si>
  <si>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</si>
  <si>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</si>
  <si>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</si>
  <si>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</si>
  <si>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</si>
  <si>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</si>
  <si>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</si>
  <si>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</si>
  <si>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</si>
  <si>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</si>
  <si>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</si>
  <si>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</si>
  <si>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</si>
  <si>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</si>
  <si>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</si>
  <si>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</si>
  <si>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</si>
  <si>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</si>
  <si>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</si>
  <si>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</si>
  <si>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</si>
  <si>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</si>
  <si>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</si>
  <si>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</si>
  <si>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</si>
  <si>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</si>
  <si>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</si>
  <si>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</si>
  <si>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</si>
  <si>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</si>
  <si>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</si>
  <si>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</si>
  <si>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</si>
  <si>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</si>
  <si>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</si>
  <si>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</si>
  <si>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</si>
  <si>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</si>
  <si>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</si>
  <si>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</si>
  <si>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</si>
  <si>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</si>
  <si>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</si>
  <si>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</si>
  <si>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</si>
  <si>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</si>
  <si>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</si>
  <si>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</si>
  <si>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</si>
  <si>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</si>
  <si>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</si>
  <si>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</si>
  <si>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</si>
  <si>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</si>
  <si>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</si>
  <si>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</si>
  <si>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</si>
  <si>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</si>
  <si>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</si>
  <si>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</si>
  <si>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</si>
  <si>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</si>
  <si>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</si>
  <si>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</si>
  <si>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</si>
  <si>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</si>
  <si>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</si>
  <si>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</si>
  <si>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</si>
  <si>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</si>
  <si>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</si>
  <si>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</si>
  <si>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</si>
  <si>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</si>
  <si>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</si>
  <si>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</si>
  <si>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</si>
  <si>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</si>
  <si>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</si>
  <si>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</si>
  <si>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</si>
  <si>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</si>
  <si>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</si>
  <si>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</si>
  <si>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</si>
  <si>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</si>
  <si>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</si>
  <si>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</si>
  <si>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</si>
  <si>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</si>
  <si>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</si>
  <si>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</si>
  <si>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</si>
  <si>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</si>
  <si>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</si>
  <si>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</si>
  <si>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</si>
  <si>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</si>
  <si>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</si>
  <si>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</si>
  <si>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</si>
  <si>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</si>
  <si>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</si>
  <si>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</si>
  <si>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</si>
  <si>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</si>
  <si>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</si>
  <si>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</si>
  <si>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</si>
  <si>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</si>
  <si>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</si>
  <si>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</si>
  <si>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</si>
  <si>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</si>
  <si>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</si>
  <si>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</si>
  <si>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</si>
  <si>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</si>
  <si>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</si>
  <si>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</si>
  <si>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</si>
  <si>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</si>
  <si>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</si>
  <si>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</si>
  <si>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</si>
  <si>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</si>
  <si>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</si>
  <si>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</si>
  <si>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</si>
  <si>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</si>
  <si>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</si>
  <si>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</si>
  <si>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</si>
  <si>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</si>
  <si>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</si>
  <si>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</si>
  <si>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</si>
  <si>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</si>
  <si>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</si>
  <si>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</si>
  <si>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</si>
  <si>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</si>
  <si>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</si>
  <si>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</si>
  <si>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</si>
  <si>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</si>
  <si>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</si>
  <si>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</si>
  <si>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</si>
  <si>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</si>
  <si>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</si>
  <si>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</si>
  <si>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</si>
  <si>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</si>
  <si>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</si>
  <si>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</si>
  <si>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</si>
  <si>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</si>
  <si>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</si>
  <si>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</si>
  <si>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</si>
  <si>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</si>
  <si>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</si>
  <si>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</si>
  <si>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</si>
  <si>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</si>
  <si>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</si>
  <si>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</si>
  <si>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</si>
  <si>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</si>
  <si>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</si>
  <si>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</si>
  <si>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</si>
  <si>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</si>
  <si>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</si>
  <si>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</si>
  <si>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</si>
  <si>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</si>
  <si>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</si>
  <si>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</si>
  <si>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</si>
  <si>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</si>
  <si>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</si>
  <si>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</si>
  <si>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</si>
  <si>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</si>
  <si>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</si>
  <si>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</si>
  <si>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</si>
  <si>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</si>
  <si>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</si>
  <si>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</si>
  <si>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</si>
  <si>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</si>
  <si>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</si>
  <si>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</si>
  <si>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</si>
  <si>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</si>
  <si>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</si>
  <si>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</si>
  <si>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</si>
  <si>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</si>
  <si>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</si>
  <si>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</si>
  <si>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</si>
  <si>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</si>
  <si>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</si>
  <si>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</si>
  <si>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</si>
  <si>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</si>
  <si>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</si>
  <si>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</si>
  <si>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</si>
  <si>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</si>
  <si>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</si>
  <si>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</si>
  <si>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</si>
  <si>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</si>
  <si>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</si>
  <si>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</si>
  <si>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</si>
  <si>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</si>
  <si>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</si>
  <si>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</si>
  <si>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</si>
  <si>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</si>
  <si>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</si>
  <si>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</si>
  <si>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</si>
  <si>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</si>
  <si>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</si>
  <si>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</si>
  <si>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</si>
  <si>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</si>
  <si>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</si>
  <si>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</si>
  <si>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</si>
  <si>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</si>
  <si>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</si>
  <si>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</si>
  <si>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</si>
  <si>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</si>
  <si>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</si>
  <si>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</si>
  <si>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</si>
  <si>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</si>
  <si>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</si>
  <si>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</si>
  <si>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</si>
  <si>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</si>
  <si>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</si>
  <si>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</si>
  <si>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</si>
  <si>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</si>
  <si>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</si>
  <si>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</si>
  <si>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</si>
  <si>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</si>
  <si>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</si>
  <si>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</si>
  <si>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</si>
  <si>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</si>
  <si>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</si>
  <si>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</si>
  <si>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</si>
  <si>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</si>
  <si>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</si>
  <si>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</si>
  <si>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</si>
  <si>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</si>
  <si>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</si>
  <si>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</si>
  <si>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</si>
  <si>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</si>
  <si>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</si>
  <si>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</si>
  <si>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</si>
  <si>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</si>
  <si>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</si>
  <si>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</si>
  <si>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</si>
  <si>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</si>
  <si>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</si>
  <si>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</si>
  <si>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</si>
  <si>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</si>
  <si>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</si>
  <si>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</si>
  <si>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</si>
  <si>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</si>
  <si>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</si>
  <si>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</si>
  <si>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</si>
  <si>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</si>
  <si>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</si>
  <si>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</si>
  <si>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</si>
  <si>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</si>
  <si>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</si>
  <si>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</si>
  <si>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</si>
  <si>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</si>
  <si>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</si>
  <si>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</si>
  <si>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</si>
  <si>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</si>
  <si>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</si>
  <si>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</si>
  <si>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</si>
  <si>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</si>
  <si>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</si>
  <si>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</si>
  <si>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</si>
  <si>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</si>
  <si>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</si>
  <si>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</si>
  <si>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</si>
  <si>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</si>
  <si>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</si>
  <si>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</si>
  <si>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</si>
  <si>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</si>
  <si>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</si>
  <si>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</si>
  <si>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</si>
  <si>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</si>
  <si>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</si>
  <si>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</si>
  <si>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</si>
  <si>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</si>
  <si>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</si>
  <si>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</si>
  <si>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</si>
  <si>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</si>
  <si>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</si>
  <si>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</si>
  <si>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</si>
  <si>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</si>
  <si>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</si>
  <si>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</si>
  <si>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</si>
  <si>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</si>
  <si>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</si>
  <si>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</si>
  <si>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</si>
  <si>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</si>
  <si>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</si>
  <si>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</si>
  <si>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</si>
  <si>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</si>
  <si>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</si>
  <si>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</si>
  <si>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</si>
  <si>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</si>
  <si>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</si>
  <si>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</si>
  <si>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</si>
  <si>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</si>
  <si>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</si>
  <si>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</si>
  <si>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</si>
  <si>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</si>
  <si>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</si>
  <si>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</si>
  <si>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</si>
  <si>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</si>
  <si>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</si>
  <si>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</si>
  <si>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</si>
  <si>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</si>
  <si>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</si>
  <si>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</si>
  <si>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</si>
  <si>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</si>
  <si>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</si>
  <si>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</si>
  <si>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</si>
  <si>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</si>
  <si>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</si>
  <si>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</si>
  <si>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</si>
  <si>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</si>
  <si>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</si>
  <si>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</si>
  <si>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</si>
  <si>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</si>
  <si>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</si>
  <si>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</si>
  <si>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</si>
  <si>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</si>
  <si>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</si>
  <si>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</si>
  <si>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</si>
  <si>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</si>
  <si>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</si>
  <si>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</si>
  <si>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</si>
  <si>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</si>
  <si>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</si>
  <si>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</si>
  <si>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</si>
  <si>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</si>
  <si>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</si>
  <si>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</si>
  <si>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</si>
  <si>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</si>
  <si>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</si>
  <si>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</si>
  <si>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</si>
  <si>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</si>
  <si>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</si>
  <si>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</si>
  <si>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</si>
  <si>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</si>
  <si>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</si>
  <si>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</si>
  <si>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</si>
  <si>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</si>
  <si>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</si>
  <si>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</si>
  <si>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</si>
  <si>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</si>
  <si>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</si>
  <si>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</si>
  <si>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</si>
  <si>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</si>
  <si>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</si>
  <si>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</si>
  <si>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</si>
  <si>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</si>
  <si>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</si>
  <si>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</si>
  <si>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</si>
  <si>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</si>
  <si>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</si>
  <si>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</si>
  <si>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</si>
  <si>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</si>
  <si>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</si>
  <si>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</si>
  <si>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</si>
  <si>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</si>
  <si>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</si>
  <si>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</si>
  <si>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</si>
  <si>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</si>
  <si>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</si>
  <si>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</si>
  <si>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</si>
  <si>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</si>
  <si>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</si>
  <si>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</si>
  <si>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</si>
  <si>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</si>
  <si>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</si>
  <si>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</si>
  <si>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</si>
  <si>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</si>
  <si>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</si>
  <si>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</si>
  <si>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</si>
  <si>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</si>
  <si>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</si>
  <si>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</si>
  <si>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</si>
  <si>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</si>
  <si>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</si>
  <si>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</si>
  <si>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</si>
  <si>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</si>
  <si>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</si>
  <si>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</si>
  <si>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</si>
  <si>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</si>
  <si>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</si>
  <si>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</si>
  <si>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</si>
  <si>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</si>
  <si>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</si>
  <si>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</si>
  <si>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</si>
  <si>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</si>
  <si>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</si>
  <si>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</si>
  <si>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</si>
  <si>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</si>
  <si>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</si>
  <si>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</si>
  <si>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</si>
  <si>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</si>
  <si>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</si>
  <si>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</si>
  <si>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</si>
  <si>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</si>
  <si>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</si>
  <si>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</si>
  <si>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</si>
  <si>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</si>
  <si>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</si>
  <si>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</si>
  <si>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</si>
  <si>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</si>
  <si>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</si>
  <si>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</si>
  <si>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</si>
  <si>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</si>
  <si>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</si>
  <si>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</si>
  <si>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</si>
  <si>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</si>
  <si>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</si>
  <si>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</si>
  <si>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</si>
  <si>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</si>
  <si>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</si>
  <si>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</si>
  <si>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</si>
  <si>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</si>
  <si>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</si>
  <si>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</si>
  <si>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</si>
  <si>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</si>
  <si>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</si>
  <si>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</si>
  <si>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</si>
  <si>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</si>
  <si>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</si>
  <si>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</si>
  <si>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</si>
  <si>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</si>
  <si>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</si>
  <si>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</si>
  <si>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</si>
  <si>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</si>
  <si>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</si>
  <si>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</si>
  <si>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</si>
  <si>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</si>
  <si>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</si>
  <si>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</si>
  <si>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</si>
  <si>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</si>
  <si>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</si>
  <si>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</si>
  <si>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</si>
  <si>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</si>
  <si>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</si>
  <si>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</si>
  <si>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</si>
  <si>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</si>
  <si>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</si>
  <si>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</si>
  <si>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</si>
  <si>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</si>
  <si>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</si>
  <si>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</si>
  <si>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</si>
  <si>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</si>
  <si>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</si>
  <si>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</si>
  <si>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</si>
  <si>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</si>
  <si>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</si>
  <si>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</si>
  <si>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</si>
  <si>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</si>
  <si>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</si>
  <si>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</si>
  <si>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</si>
  <si>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</si>
  <si>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</si>
  <si>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</si>
  <si>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</si>
  <si>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</si>
  <si>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</si>
  <si>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</si>
  <si>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</si>
  <si>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</si>
  <si>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</si>
  <si>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</si>
  <si>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</si>
  <si>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</si>
  <si>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</si>
  <si>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</si>
  <si>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</si>
  <si>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</si>
  <si>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</si>
  <si>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</si>
  <si>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</si>
  <si>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</si>
  <si>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</si>
  <si>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</si>
  <si>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</si>
  <si>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</si>
  <si>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</si>
  <si>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</si>
  <si>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</si>
  <si>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</si>
  <si>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</si>
  <si>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</si>
  <si>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</si>
  <si>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</si>
  <si>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</si>
  <si>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</si>
  <si>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</si>
  <si>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</si>
  <si>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</si>
  <si>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</si>
  <si>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</si>
  <si>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</si>
  <si>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</si>
  <si>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</si>
  <si>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</si>
  <si>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</si>
  <si>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</si>
  <si>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</si>
  <si>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</si>
  <si>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</si>
  <si>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</si>
  <si>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</si>
  <si>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</si>
  <si>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</si>
  <si>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</si>
  <si>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</si>
  <si>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</si>
  <si>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</si>
  <si>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</si>
  <si>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</si>
  <si>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</si>
  <si>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</si>
  <si>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</si>
  <si>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</si>
  <si>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</si>
  <si>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</si>
  <si>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</si>
  <si>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</si>
  <si>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</si>
  <si>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</si>
  <si>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</si>
  <si>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</si>
  <si>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</si>
  <si>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</si>
  <si>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</si>
  <si>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</si>
  <si>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</si>
  <si>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</si>
  <si>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</si>
  <si>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</si>
  <si>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</si>
  <si>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</si>
  <si>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</si>
  <si>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</si>
  <si>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</si>
  <si>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</si>
  <si>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</si>
  <si>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</si>
  <si>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</si>
  <si>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</si>
  <si>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</si>
  <si>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</si>
  <si>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</si>
  <si>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</si>
  <si>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</si>
  <si>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</si>
  <si>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</si>
  <si>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</si>
  <si>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</si>
  <si>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</si>
  <si>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</si>
  <si>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</si>
  <si>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</si>
  <si>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</si>
  <si>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</si>
  <si>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</si>
  <si>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</si>
  <si>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</si>
  <si>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</si>
  <si>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</si>
  <si>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</si>
  <si>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</si>
  <si>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</si>
  <si>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</si>
  <si>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</si>
  <si>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</si>
  <si>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</si>
  <si>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</si>
  <si>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</si>
  <si>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</si>
  <si>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</si>
  <si>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</si>
  <si>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</si>
  <si>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</si>
  <si>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</si>
  <si>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</si>
  <si>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</si>
  <si>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</si>
  <si>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</si>
  <si>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</si>
  <si>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</si>
  <si>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</si>
  <si>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</si>
  <si>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</si>
  <si>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</si>
  <si>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</si>
  <si>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</si>
  <si>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</si>
  <si>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</si>
  <si>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</si>
  <si>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</si>
  <si>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</si>
  <si>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</si>
  <si>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</si>
  <si>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</si>
  <si>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</si>
  <si>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</si>
  <si>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</si>
  <si>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</si>
  <si>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</si>
  <si>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</si>
  <si>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</si>
  <si>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</si>
  <si>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</si>
  <si>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</si>
  <si>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</si>
  <si>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</si>
  <si>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</si>
  <si>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</si>
  <si>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</si>
  <si>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</si>
  <si>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</si>
  <si>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</si>
  <si>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</si>
  <si>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</si>
  <si>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</si>
  <si>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</si>
  <si>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</si>
  <si>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</si>
  <si>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</si>
  <si>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</si>
  <si>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</si>
  <si>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</si>
  <si>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</si>
  <si>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</si>
  <si>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</si>
  <si>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</si>
  <si>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</si>
  <si>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</si>
  <si>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</si>
  <si>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</si>
  <si>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</si>
  <si>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</si>
  <si>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</si>
  <si>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</si>
  <si>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</si>
  <si>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</si>
  <si>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</si>
  <si>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</si>
  <si>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</si>
  <si>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</si>
  <si>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</si>
  <si>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</si>
  <si>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</si>
  <si>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</si>
  <si>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</si>
  <si>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</si>
  <si>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</si>
  <si>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</si>
  <si>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</si>
  <si>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</si>
  <si>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</si>
  <si>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</si>
  <si>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</si>
  <si>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</si>
  <si>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</si>
  <si>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</si>
  <si>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</si>
  <si>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</si>
  <si>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</si>
  <si>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</si>
  <si>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</si>
  <si>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</si>
  <si>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</si>
  <si>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</si>
  <si>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</si>
  <si>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</si>
  <si>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</si>
  <si>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</si>
  <si>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</si>
  <si>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</si>
  <si>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</si>
  <si>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</si>
  <si>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</si>
  <si>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</si>
  <si>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</si>
  <si>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</si>
  <si>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</si>
  <si>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</si>
  <si>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</si>
  <si>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</si>
  <si>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</si>
  <si>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</si>
  <si>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</si>
  <si>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</si>
  <si>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</si>
  <si>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</si>
  <si>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</si>
  <si>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</si>
  <si>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</si>
  <si>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</si>
  <si>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</si>
  <si>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</si>
  <si>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</si>
  <si>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</si>
  <si>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</si>
  <si>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</si>
  <si>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</si>
  <si>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</si>
  <si>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</si>
  <si>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</si>
  <si>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</si>
  <si>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</si>
  <si>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</si>
  <si>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</si>
  <si>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</si>
  <si>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</si>
  <si>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</si>
  <si>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</si>
  <si>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</si>
  <si>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</si>
  <si>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</si>
  <si>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</si>
  <si>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</si>
  <si>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</si>
  <si>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</si>
  <si>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</si>
  <si>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</si>
  <si>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</si>
  <si>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</si>
  <si>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</si>
  <si>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</si>
  <si>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</si>
  <si>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</si>
  <si>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</si>
  <si>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</si>
  <si>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</si>
  <si>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</si>
  <si>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</si>
  <si>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</si>
  <si>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</si>
  <si>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</si>
  <si>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</si>
  <si>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</si>
  <si>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</si>
  <si>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</si>
  <si>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</si>
  <si>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</si>
  <si>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</si>
  <si>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</si>
  <si>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</si>
  <si>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</si>
  <si>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</si>
  <si>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</si>
  <si>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</si>
  <si>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</si>
  <si>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</si>
  <si>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</si>
  <si>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</si>
  <si>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</si>
  <si>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</si>
  <si>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</si>
  <si>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</si>
  <si>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</si>
  <si>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</si>
  <si>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</si>
  <si>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</si>
  <si>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</si>
  <si>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</si>
  <si>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</si>
  <si>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</si>
  <si>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</si>
  <si>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</si>
  <si>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</si>
  <si>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</si>
  <si>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</si>
  <si>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</si>
  <si>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</si>
  <si>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</si>
  <si>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</si>
  <si>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</si>
  <si>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</si>
  <si>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</si>
  <si>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</si>
  <si>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</si>
  <si>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</si>
  <si>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</si>
  <si>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</si>
  <si>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</si>
  <si>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</si>
  <si>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</si>
  <si>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</si>
  <si>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</si>
  <si>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</si>
  <si>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</si>
  <si>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</si>
  <si>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</si>
  <si>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</si>
  <si>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</si>
  <si>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</si>
  <si>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</si>
  <si>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</si>
  <si>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</si>
  <si>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</si>
  <si>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</si>
  <si>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</si>
  <si>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</si>
  <si>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</si>
  <si>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</si>
  <si>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</si>
  <si>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</si>
  <si>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</si>
  <si>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</si>
  <si>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</si>
  <si>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</si>
  <si>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</si>
  <si>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</si>
  <si>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</si>
  <si>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</si>
  <si>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</si>
  <si>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</si>
  <si>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</si>
  <si>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</si>
  <si>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</si>
  <si>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</si>
  <si>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</si>
  <si>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</si>
  <si>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</si>
  <si>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</si>
  <si>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</si>
  <si>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</si>
  <si>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</si>
  <si>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</si>
  <si>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</si>
  <si>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</si>
  <si>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</si>
  <si>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</si>
  <si>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</si>
  <si>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</si>
  <si>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</si>
  <si>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</si>
  <si>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</si>
  <si>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</si>
  <si>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</si>
  <si>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</si>
  <si>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</si>
  <si>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</si>
  <si>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</si>
  <si>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</si>
  <si>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</si>
  <si>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</si>
  <si>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</si>
  <si>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</si>
  <si>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</si>
  <si>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</si>
  <si>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</si>
  <si>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</si>
  <si>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</si>
  <si>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</si>
  <si>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</si>
  <si>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</si>
  <si>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</si>
  <si>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</si>
  <si>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</si>
  <si>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</si>
  <si>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</si>
  <si>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</si>
  <si>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</si>
  <si>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</si>
  <si>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</si>
  <si>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</si>
  <si>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</si>
  <si>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</si>
  <si>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</si>
  <si>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</si>
  <si>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</si>
  <si>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</si>
  <si>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</si>
  <si>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</si>
  <si>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</si>
  <si>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</si>
  <si>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</si>
  <si>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</si>
  <si>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</si>
  <si>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</si>
  <si>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</si>
  <si>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</si>
  <si>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</si>
  <si>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</si>
  <si>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</si>
  <si>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</si>
  <si>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</si>
  <si>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</si>
  <si>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</si>
  <si>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</si>
  <si>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</si>
  <si>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</si>
  <si>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</si>
  <si>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</si>
  <si>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</si>
  <si>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</si>
  <si>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</si>
  <si>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</si>
  <si>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</si>
  <si>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</si>
  <si>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</si>
  <si>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</si>
  <si>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</si>
  <si>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</si>
  <si>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</si>
  <si>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</si>
  <si>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</si>
  <si>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</si>
  <si>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</si>
  <si>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</si>
  <si>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</si>
  <si>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</si>
  <si>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</si>
  <si>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</si>
  <si>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</si>
  <si>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</si>
  <si>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</si>
  <si>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</si>
  <si>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</si>
  <si>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</si>
  <si>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</si>
  <si>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</si>
  <si>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</si>
  <si>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</si>
  <si>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</si>
  <si>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</si>
  <si>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</si>
  <si>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</si>
  <si>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</si>
  <si>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</si>
  <si>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</si>
  <si>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</si>
  <si>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</si>
  <si>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</si>
  <si>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</si>
  <si>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</si>
  <si>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</si>
  <si>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</si>
  <si>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</si>
  <si>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</si>
  <si>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</si>
  <si>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</si>
  <si>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</si>
  <si>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</si>
  <si>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</si>
  <si>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</si>
  <si>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</si>
  <si>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</si>
  <si>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</si>
  <si>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</si>
  <si>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</si>
  <si>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</si>
  <si>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</si>
  <si>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</si>
  <si>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</si>
  <si>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</si>
  <si>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</si>
  <si>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</si>
  <si>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</si>
  <si>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</si>
  <si>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</si>
  <si>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</si>
  <si>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</si>
  <si>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</si>
  <si>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</si>
  <si>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</si>
  <si>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</si>
  <si>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</si>
  <si>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</si>
  <si>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</si>
  <si>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</si>
  <si>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</si>
  <si>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</si>
  <si>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</si>
  <si>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</si>
  <si>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</si>
  <si>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</si>
  <si>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</si>
  <si>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</si>
  <si>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</si>
  <si>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</si>
  <si>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</si>
  <si>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</si>
  <si>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</si>
  <si>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</si>
  <si>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</si>
  <si>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</si>
  <si>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</si>
  <si>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</si>
  <si>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</si>
  <si>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</si>
  <si>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</si>
  <si>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</si>
  <si>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</si>
  <si>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</si>
  <si>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</si>
  <si>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</si>
  <si>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</si>
  <si>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</si>
  <si>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</si>
  <si>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</si>
  <si>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</si>
  <si>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</si>
  <si>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</si>
  <si>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</si>
  <si>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</si>
  <si>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</si>
  <si>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</si>
  <si>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</si>
  <si>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</si>
  <si>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</si>
  <si>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</si>
  <si>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</si>
  <si>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</si>
  <si>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</si>
  <si>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</si>
  <si>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</si>
  <si>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</si>
  <si>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</si>
  <si>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</si>
  <si>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</si>
  <si>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</si>
  <si>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</si>
  <si>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</si>
  <si>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</si>
  <si>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</si>
  <si>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</si>
  <si>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</si>
  <si>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</si>
  <si>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</si>
  <si>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</si>
  <si>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</si>
  <si>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</si>
  <si>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</si>
  <si>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</si>
  <si>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</si>
  <si>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</si>
  <si>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</si>
  <si>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</si>
  <si>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</si>
  <si>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</si>
  <si>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</si>
  <si>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</si>
  <si>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</si>
  <si>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</si>
  <si>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</si>
  <si>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</si>
  <si>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</si>
  <si>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</si>
  <si>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</si>
  <si>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</si>
  <si>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</si>
  <si>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</si>
  <si>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</si>
  <si>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</si>
  <si>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</si>
  <si>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</si>
  <si>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</si>
  <si>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</si>
  <si>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</si>
  <si>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</si>
  <si>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</si>
  <si>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</si>
  <si>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</si>
  <si>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</si>
  <si>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</si>
  <si>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</si>
  <si>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</si>
  <si>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</si>
  <si>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</si>
  <si>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</si>
  <si>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</si>
  <si>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</si>
  <si>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</si>
  <si>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</si>
  <si>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</si>
  <si>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</si>
  <si>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</si>
  <si>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</si>
  <si>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</si>
  <si>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</si>
  <si>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</si>
  <si>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</si>
  <si>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</si>
  <si>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</si>
  <si>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</si>
  <si>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</si>
  <si>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</si>
  <si>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</si>
  <si>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</si>
  <si>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</si>
  <si>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</si>
  <si>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</si>
  <si>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</si>
  <si>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</si>
  <si>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</si>
  <si>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</si>
  <si>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</si>
  <si>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</si>
  <si>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</si>
  <si>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</si>
  <si>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</si>
  <si>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</si>
  <si>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</si>
  <si>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</si>
  <si>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</si>
  <si>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</si>
  <si>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</si>
  <si>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</si>
  <si>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</si>
  <si>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</si>
  <si>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</si>
  <si>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</si>
  <si>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</si>
  <si>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</si>
  <si>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</si>
  <si>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</si>
  <si>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</si>
  <si>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</si>
  <si>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</si>
  <si>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</si>
  <si>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</si>
  <si>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</si>
  <si>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</si>
  <si>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</si>
  <si>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</si>
  <si>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</si>
  <si>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</si>
  <si>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</si>
  <si>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</si>
  <si>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</si>
  <si>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</si>
  <si>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</si>
  <si>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</si>
  <si>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</si>
  <si>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</si>
  <si>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</si>
  <si>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</si>
  <si>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</si>
  <si>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</si>
  <si>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</si>
  <si>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</si>
  <si>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</si>
  <si>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</si>
  <si>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</si>
  <si>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</si>
  <si>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</si>
  <si>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</si>
  <si>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</si>
  <si>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</si>
  <si>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</si>
  <si>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</si>
  <si>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</si>
  <si>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</si>
  <si>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</si>
  <si>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</si>
  <si>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</si>
  <si>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</si>
  <si>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</si>
  <si>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</si>
  <si>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</si>
  <si>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</si>
  <si>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</si>
  <si>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</si>
  <si>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</si>
  <si>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</si>
  <si>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</si>
  <si>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</si>
  <si>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</si>
  <si>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</si>
  <si>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</si>
  <si>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</si>
  <si>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</si>
  <si>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</si>
  <si>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</si>
  <si>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</si>
  <si>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</si>
  <si>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</si>
  <si>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</si>
  <si>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</si>
  <si>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</si>
  <si>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</si>
  <si>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</si>
  <si>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</si>
  <si>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</si>
  <si>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</si>
  <si>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</si>
  <si>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</si>
  <si>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</si>
  <si>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</si>
  <si>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</si>
  <si>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</si>
  <si>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</si>
  <si>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</si>
  <si>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</si>
  <si>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</si>
  <si>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</si>
  <si>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</si>
  <si>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</si>
  <si>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</si>
  <si>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</si>
  <si>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</si>
  <si>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</si>
  <si>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</si>
  <si>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</si>
  <si>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</si>
  <si>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</si>
  <si>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</si>
  <si>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</si>
  <si>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</si>
  <si>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</si>
  <si>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</si>
  <si>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</si>
  <si>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</si>
  <si>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</si>
  <si>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</si>
  <si>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</si>
  <si>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</si>
  <si>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</si>
  <si>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</si>
  <si>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</si>
  <si>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</si>
  <si>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</si>
  <si>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</si>
  <si>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</si>
  <si>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</si>
  <si>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</si>
  <si>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</si>
  <si>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</si>
  <si>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</si>
  <si>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</si>
  <si>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</si>
  <si>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</si>
  <si>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</si>
  <si>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</si>
  <si>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</si>
  <si>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</si>
  <si>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</si>
  <si>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</si>
  <si>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</si>
  <si>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</si>
  <si>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</si>
  <si>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</si>
  <si>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</si>
  <si>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</si>
  <si>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</si>
  <si>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</si>
  <si>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</si>
  <si>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</si>
  <si>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</si>
  <si>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</si>
  <si>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</si>
  <si>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</si>
  <si>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</si>
  <si>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</si>
  <si>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</si>
  <si>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</si>
  <si>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</si>
  <si>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</si>
  <si>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</si>
  <si>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</si>
  <si>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</si>
  <si>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</si>
  <si>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</si>
  <si>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</si>
  <si>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</si>
  <si>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</si>
  <si>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</si>
  <si>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</si>
  <si>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</si>
  <si>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</si>
  <si>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</si>
  <si>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</si>
  <si>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</si>
  <si>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</si>
  <si>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</si>
  <si>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</si>
  <si>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</si>
  <si>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</si>
  <si>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</si>
  <si>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</si>
  <si>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</si>
  <si>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</si>
  <si>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</si>
  <si>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</si>
  <si>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</si>
  <si>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</si>
  <si>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</si>
  <si>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</si>
  <si>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</si>
  <si>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</si>
  <si>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</si>
  <si>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</si>
  <si>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</si>
  <si>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</si>
  <si>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</si>
  <si>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</si>
  <si>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</si>
  <si>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</si>
  <si>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</si>
  <si>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</si>
  <si>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</si>
  <si>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</si>
  <si>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</si>
  <si>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</si>
  <si>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</si>
  <si>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</si>
  <si>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</si>
  <si>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</si>
  <si>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</si>
  <si>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</si>
  <si>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</si>
  <si>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</si>
  <si>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</si>
  <si>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</si>
  <si>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</si>
  <si>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</si>
  <si>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</si>
  <si>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</si>
  <si>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</si>
  <si>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</si>
  <si>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</si>
  <si>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</si>
  <si>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</si>
  <si>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</si>
  <si>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</si>
  <si>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</si>
  <si>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</si>
  <si>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</si>
  <si>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</si>
  <si>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</si>
  <si>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</si>
  <si>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</si>
  <si>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</si>
  <si>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</si>
  <si>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</si>
  <si>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</si>
  <si>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</si>
  <si>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</si>
  <si>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</si>
  <si>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</si>
  <si>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</si>
  <si>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</si>
  <si>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</si>
  <si>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</si>
  <si>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</si>
  <si>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</si>
  <si>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</si>
  <si>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</si>
  <si>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</si>
  <si>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</si>
  <si>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</si>
  <si>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</si>
  <si>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</si>
  <si>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</si>
  <si>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</si>
  <si>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</si>
  <si>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</si>
  <si>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</si>
  <si>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</si>
  <si>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</si>
  <si>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</si>
  <si>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</si>
  <si>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</si>
  <si>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</si>
  <si>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</si>
  <si>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</si>
  <si>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</si>
  <si>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</si>
  <si>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</si>
  <si>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</si>
  <si>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</si>
  <si>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</si>
  <si>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</si>
  <si>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</si>
  <si>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</si>
  <si>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</si>
  <si>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</si>
  <si>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</si>
  <si>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</si>
  <si>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</si>
  <si>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</si>
  <si>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</si>
  <si>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</si>
  <si>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</si>
  <si>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</si>
  <si>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</si>
  <si>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</si>
  <si>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</si>
  <si>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</si>
  <si>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</si>
  <si>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</si>
  <si>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</si>
  <si>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</si>
  <si>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</si>
  <si>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</si>
  <si>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</si>
  <si>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</si>
  <si>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</si>
  <si>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</si>
  <si>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</si>
  <si>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</si>
  <si>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</si>
  <si>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</si>
  <si>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</si>
  <si>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</si>
  <si>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</si>
  <si>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</si>
  <si>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</si>
  <si>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</si>
  <si>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</si>
  <si>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</si>
  <si>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</si>
  <si>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</si>
  <si>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</si>
  <si>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</si>
  <si>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</si>
  <si>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</si>
  <si>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</si>
  <si>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</si>
  <si>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</si>
  <si>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</si>
  <si>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</si>
  <si>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</si>
  <si>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</si>
  <si>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</si>
  <si>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</si>
  <si>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</si>
  <si>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</si>
  <si>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</si>
  <si>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</si>
  <si>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</si>
  <si>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</si>
  <si>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</si>
  <si>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</si>
  <si>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</si>
  <si>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</si>
  <si>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</si>
  <si>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</si>
  <si>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</si>
  <si>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</si>
  <si>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</si>
  <si>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</si>
  <si>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</si>
  <si>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</si>
  <si>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</si>
  <si>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</si>
  <si>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</si>
  <si>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</si>
  <si>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</si>
  <si>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</si>
  <si>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</si>
  <si>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</si>
  <si>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</si>
  <si>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</si>
  <si>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</si>
  <si>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</si>
  <si>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</si>
  <si>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</si>
  <si>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</si>
  <si>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</si>
  <si>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</si>
  <si>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</si>
  <si>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</si>
  <si>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</si>
  <si>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</si>
  <si>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</si>
  <si>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</si>
  <si>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</si>
  <si>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</si>
  <si>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</si>
  <si>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</si>
  <si>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</si>
  <si>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</si>
  <si>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</si>
  <si>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</si>
  <si>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</si>
  <si>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</si>
  <si>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</si>
  <si>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</si>
  <si>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</si>
  <si>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</si>
  <si>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</si>
  <si>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</si>
  <si>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</si>
  <si>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</si>
  <si>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</si>
  <si>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</si>
  <si>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</si>
  <si>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</si>
  <si>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</si>
  <si>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</si>
  <si>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</si>
  <si>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</si>
  <si>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</si>
  <si>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</si>
  <si>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</si>
  <si>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</si>
  <si>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</si>
  <si>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</si>
  <si>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</si>
  <si>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</si>
  <si>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</si>
  <si>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</si>
  <si>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</si>
  <si>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</si>
  <si>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</si>
  <si>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</si>
  <si>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</si>
  <si>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</si>
  <si>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</si>
  <si>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</si>
  <si>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</si>
  <si>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</si>
  <si>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</si>
  <si>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</si>
  <si>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</si>
  <si>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</si>
  <si>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</si>
  <si>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</si>
  <si>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</si>
  <si>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</si>
  <si>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</si>
  <si>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</si>
  <si>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</si>
  <si>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</si>
  <si>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</si>
  <si>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</si>
  <si>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</si>
  <si>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</si>
  <si>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</si>
  <si>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</si>
  <si>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</si>
  <si>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</si>
  <si>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</si>
  <si>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</si>
  <si>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</si>
  <si>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</si>
  <si>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</si>
  <si>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</si>
  <si>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</si>
  <si>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</si>
  <si>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</si>
  <si>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</si>
  <si>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</si>
  <si>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</si>
  <si>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</si>
  <si>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</si>
  <si>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</si>
  <si>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</si>
  <si>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</si>
  <si>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</si>
  <si>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</si>
  <si>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</si>
  <si>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</si>
  <si>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</si>
  <si>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</si>
  <si>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</si>
  <si>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</si>
  <si>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</si>
  <si>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</si>
  <si>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</si>
  <si>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</si>
  <si>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</si>
  <si>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</si>
  <si>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</si>
  <si>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</si>
  <si>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</si>
  <si>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</si>
  <si>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</si>
  <si>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</si>
  <si>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</si>
  <si>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</si>
  <si>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</si>
  <si>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</si>
  <si>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</si>
  <si>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</si>
  <si>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</si>
  <si>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</si>
  <si>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</si>
  <si>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</si>
  <si>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</si>
  <si>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</si>
  <si>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</si>
  <si>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</si>
  <si>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</si>
  <si>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</si>
  <si>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</si>
  <si>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</si>
  <si>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</si>
  <si>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</si>
  <si>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</si>
  <si>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</si>
  <si>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</si>
  <si>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</si>
  <si>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</si>
  <si>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</si>
  <si>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</si>
  <si>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</si>
  <si>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</si>
  <si>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</si>
  <si>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</si>
  <si>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</si>
  <si>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</si>
  <si>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</si>
  <si>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</si>
  <si>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</si>
  <si>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</si>
  <si>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</si>
  <si>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</si>
  <si>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</si>
  <si>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</si>
  <si>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</si>
  <si>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</si>
  <si>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</si>
  <si>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</si>
  <si>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</si>
  <si>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</si>
  <si>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</si>
  <si>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</si>
  <si>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</si>
  <si>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</si>
  <si>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</si>
  <si>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</si>
  <si>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</si>
  <si>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</si>
  <si>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</si>
  <si>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</si>
  <si>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</si>
  <si>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</si>
  <si>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</si>
  <si>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</si>
  <si>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</si>
  <si>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</si>
  <si>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</si>
  <si>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</si>
  <si>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</si>
  <si>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</si>
  <si>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</si>
  <si>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</si>
  <si>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</si>
  <si>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</si>
  <si>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</si>
  <si>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</si>
  <si>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</si>
  <si>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</si>
  <si>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</si>
  <si>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</si>
  <si>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</si>
  <si>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</si>
  <si>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</si>
  <si>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</si>
  <si>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</si>
  <si>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</si>
  <si>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</si>
  <si>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</si>
  <si>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</si>
  <si>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</si>
  <si>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</si>
  <si>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</si>
  <si>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</si>
  <si>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</si>
  <si>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</si>
  <si>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</si>
  <si>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</si>
  <si>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</si>
  <si>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</si>
  <si>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</si>
  <si>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</si>
  <si>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</si>
  <si>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</si>
  <si>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</si>
  <si>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</si>
  <si>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</si>
  <si>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</si>
  <si>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</si>
  <si>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</si>
  <si>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</si>
  <si>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</si>
  <si>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</si>
  <si>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</si>
  <si>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</si>
  <si>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</si>
  <si>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</si>
  <si>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</si>
  <si>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</si>
  <si>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</si>
  <si>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</si>
  <si>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</si>
  <si>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</si>
  <si>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</si>
  <si>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</si>
  <si>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</si>
  <si>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</si>
  <si>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</si>
  <si>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</si>
  <si>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</si>
  <si>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</si>
  <si>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</si>
  <si>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</si>
  <si>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</si>
  <si>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</si>
  <si>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</si>
  <si>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</si>
  <si>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</si>
  <si>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</si>
  <si>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</si>
  <si>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</si>
  <si>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</si>
  <si>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</si>
  <si>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</si>
  <si>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</si>
  <si>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</si>
  <si>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</si>
  <si>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</si>
  <si>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</si>
  <si>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</si>
  <si>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</si>
  <si>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</si>
  <si>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</si>
  <si>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</si>
  <si>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</si>
  <si>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</si>
  <si>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</si>
  <si>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</si>
  <si>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</si>
  <si>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</si>
  <si>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</si>
  <si>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</si>
  <si>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</si>
  <si>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</si>
  <si>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</si>
  <si>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</si>
  <si>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</si>
  <si>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</si>
  <si>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</si>
  <si>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</si>
  <si>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</si>
  <si>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</si>
  <si>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</si>
  <si>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</si>
  <si>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</si>
  <si>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</si>
  <si>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</si>
  <si>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</si>
  <si>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</si>
  <si>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</si>
  <si>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</si>
  <si>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</si>
  <si>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</si>
  <si>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</si>
  <si>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</si>
  <si>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</si>
  <si>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</si>
  <si>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</si>
  <si>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</si>
  <si>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</si>
  <si>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</si>
  <si>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</si>
  <si>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</si>
  <si>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</si>
  <si>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</si>
  <si>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</si>
  <si>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</si>
  <si>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</si>
  <si>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</si>
  <si>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</si>
  <si>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</si>
  <si>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</si>
  <si>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</si>
  <si>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</si>
  <si>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</si>
  <si>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</si>
  <si>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</si>
  <si>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</si>
  <si>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</si>
  <si>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</si>
  <si>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</si>
  <si>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</si>
  <si>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</si>
  <si>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</si>
  <si>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</si>
  <si>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</si>
  <si>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</si>
  <si>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</si>
  <si>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</si>
  <si>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</si>
  <si>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</si>
  <si>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</si>
  <si>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</si>
  <si>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</si>
  <si>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</si>
  <si>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</si>
  <si>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</si>
  <si>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</si>
  <si>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</si>
  <si>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</si>
  <si>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</si>
  <si>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</si>
  <si>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</si>
  <si>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</si>
  <si>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</si>
  <si>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</si>
  <si>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</si>
  <si>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</si>
  <si>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</si>
  <si>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</si>
  <si>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</si>
  <si>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</si>
  <si>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</si>
  <si>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</si>
  <si>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</si>
  <si>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</si>
  <si>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</si>
  <si>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</si>
  <si>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</si>
  <si>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</si>
  <si>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</si>
  <si>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</si>
  <si>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</si>
  <si>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</si>
  <si>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</si>
  <si>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</si>
  <si>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</si>
  <si>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</si>
  <si>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</si>
  <si>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</si>
  <si>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</si>
  <si>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</si>
  <si>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</si>
  <si>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</si>
  <si>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</si>
  <si>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</si>
  <si>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</si>
  <si>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</si>
  <si>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</si>
  <si>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</si>
  <si>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</si>
  <si>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</si>
  <si>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</si>
  <si>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</si>
  <si>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</si>
  <si>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</si>
  <si>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</si>
  <si>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</si>
  <si>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</si>
  <si>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</si>
  <si>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</si>
  <si>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</si>
  <si>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</si>
  <si>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</si>
  <si>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</si>
  <si>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</si>
  <si>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</si>
  <si>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</si>
  <si>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</si>
  <si>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</si>
  <si>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</si>
  <si>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</si>
  <si>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</si>
  <si>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</si>
  <si>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</si>
  <si>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</si>
  <si>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</si>
  <si>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</si>
  <si>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</si>
  <si>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</si>
  <si>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</si>
  <si>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</si>
  <si>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</si>
  <si>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</si>
  <si>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</si>
  <si>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</si>
  <si>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</si>
  <si>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</si>
  <si>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</si>
  <si>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</si>
  <si>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</si>
  <si>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</si>
  <si>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</si>
  <si>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</si>
  <si>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</si>
  <si>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</si>
  <si>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</si>
  <si>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</si>
  <si>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</si>
  <si>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</si>
  <si>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</si>
  <si>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</si>
  <si>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</si>
  <si>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</si>
  <si>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</si>
  <si>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</si>
  <si>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</si>
  <si>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</si>
  <si>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</si>
  <si>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</si>
  <si>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</si>
  <si>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</si>
  <si>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</si>
  <si>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</si>
  <si>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</si>
  <si>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</si>
  <si>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</si>
  <si>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</si>
  <si>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</si>
  <si>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</si>
  <si>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</si>
  <si>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</si>
  <si>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</si>
  <si>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</si>
  <si>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</si>
  <si>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</si>
  <si>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</si>
  <si>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</si>
  <si>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</si>
  <si>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</si>
  <si>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</si>
  <si>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</si>
  <si>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</si>
  <si>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</si>
  <si>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</si>
  <si>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</si>
  <si>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</si>
  <si>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</si>
  <si>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</si>
  <si>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</si>
  <si>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</si>
  <si>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</si>
  <si>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</si>
  <si>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</si>
  <si>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</si>
  <si>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</si>
  <si>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</si>
  <si>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</si>
  <si>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</si>
  <si>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</si>
  <si>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</si>
  <si>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</si>
  <si>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</si>
  <si>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</si>
  <si>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</si>
  <si>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</si>
  <si>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</si>
  <si>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</si>
  <si>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</si>
  <si>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</si>
  <si>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</si>
  <si>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</si>
  <si>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</si>
  <si>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</si>
  <si>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</si>
  <si>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</si>
  <si>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</si>
  <si>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</si>
  <si>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</si>
  <si>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</si>
  <si>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</si>
  <si>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</si>
  <si>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</si>
  <si>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</si>
  <si>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</si>
  <si>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</si>
  <si>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</si>
  <si>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</si>
  <si>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</si>
  <si>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</si>
  <si>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</si>
  <si>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</si>
  <si>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</si>
  <si>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</si>
  <si>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</si>
  <si>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</si>
  <si>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</si>
  <si>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</si>
  <si>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</si>
  <si>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</si>
  <si>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</si>
  <si>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</si>
  <si>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</si>
  <si>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</si>
  <si>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</si>
  <si>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</si>
  <si>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</si>
  <si>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</si>
  <si>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</si>
  <si>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</si>
  <si>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</si>
  <si>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</si>
  <si>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</si>
  <si>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</si>
  <si>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</si>
  <si>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</si>
  <si>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</si>
  <si>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</si>
  <si>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</si>
  <si>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</si>
  <si>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</si>
  <si>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</si>
  <si>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</si>
  <si>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</si>
  <si>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</si>
  <si>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</si>
  <si>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</si>
  <si>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</si>
  <si>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</si>
  <si>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</si>
  <si>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</si>
  <si>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</si>
  <si>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</si>
  <si>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</si>
  <si>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</si>
  <si>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</si>
  <si>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</si>
  <si>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</si>
  <si>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</si>
  <si>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</si>
  <si>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</si>
  <si>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</si>
  <si>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</si>
  <si>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</si>
  <si>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</si>
  <si>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</si>
  <si>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</si>
  <si>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</si>
  <si>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</si>
  <si>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</si>
  <si>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</si>
  <si>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</si>
  <si>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</si>
  <si>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</si>
  <si>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</si>
  <si>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</si>
  <si>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</si>
  <si>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</si>
  <si>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</si>
  <si>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</si>
  <si>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</si>
  <si>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</si>
  <si>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</si>
  <si>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</si>
  <si>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</si>
  <si>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</si>
  <si>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</si>
  <si>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</si>
  <si>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</si>
  <si>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</si>
  <si>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</si>
  <si>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</si>
  <si>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</si>
  <si>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</si>
  <si>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</si>
  <si>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</si>
  <si>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</si>
  <si>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</si>
  <si>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</si>
  <si>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</si>
  <si>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</si>
  <si>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</si>
  <si>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</si>
  <si>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</si>
  <si>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</si>
  <si>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</si>
  <si>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</si>
  <si>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</si>
  <si>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</si>
  <si>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</si>
  <si>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</si>
  <si>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</si>
  <si>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</si>
  <si>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</si>
  <si>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</si>
  <si>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</si>
  <si>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</si>
  <si>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</si>
  <si>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</si>
  <si>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</si>
  <si>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</si>
  <si>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</si>
  <si>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</si>
  <si>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</si>
  <si>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</si>
  <si>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</si>
  <si>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</si>
  <si>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</si>
  <si>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</si>
  <si>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</si>
  <si>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</si>
  <si>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</si>
  <si>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</si>
  <si>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</si>
  <si>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</si>
  <si>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</si>
  <si>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</si>
  <si>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</si>
  <si>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</si>
  <si>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</si>
  <si>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</si>
  <si>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</si>
  <si>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</si>
  <si>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</si>
  <si>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</si>
  <si>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</si>
  <si>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</si>
  <si>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</si>
  <si>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</si>
  <si>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</si>
  <si>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</si>
  <si>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</si>
  <si>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</si>
  <si>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</si>
  <si>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</si>
  <si>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</si>
  <si>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</si>
  <si>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</si>
  <si>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</si>
  <si>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</si>
  <si>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</si>
  <si>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</si>
  <si>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</si>
  <si>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</si>
  <si>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</si>
  <si>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</si>
  <si>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</si>
  <si>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</si>
  <si>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</si>
  <si>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</si>
  <si>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</si>
  <si>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</si>
  <si>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</si>
  <si>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</si>
  <si>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</si>
  <si>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</si>
  <si>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</si>
  <si>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</si>
  <si>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</si>
  <si>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</si>
  <si>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</si>
  <si>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</si>
  <si>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</si>
  <si>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</si>
  <si>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</si>
  <si>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</si>
  <si>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</si>
  <si>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</si>
  <si>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</si>
  <si>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</si>
  <si>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</si>
  <si>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</si>
  <si>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</si>
  <si>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</si>
  <si>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</si>
  <si>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</si>
  <si>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</si>
  <si>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</si>
  <si>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</si>
  <si>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</si>
  <si>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</si>
  <si>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</si>
  <si>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</si>
  <si>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</si>
  <si>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</si>
  <si>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</si>
  <si>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</si>
  <si>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</si>
  <si>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</si>
  <si>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</si>
  <si>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</si>
  <si>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</si>
  <si>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</si>
  <si>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</si>
  <si>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</si>
  <si>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</si>
  <si>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</si>
  <si>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</si>
  <si>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</si>
  <si>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</si>
  <si>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</si>
  <si>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</si>
  <si>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</si>
  <si>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</si>
  <si>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</si>
  <si>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</si>
  <si>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</si>
  <si>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</si>
  <si>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</si>
  <si>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</si>
  <si>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</si>
  <si>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</si>
  <si>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</si>
  <si>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</si>
  <si>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</si>
  <si>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</si>
  <si>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</si>
  <si>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</si>
  <si>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</si>
  <si>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</si>
  <si>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</si>
  <si>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</si>
  <si>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</si>
  <si>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</si>
  <si>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</si>
  <si>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</si>
  <si>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</si>
  <si>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</si>
  <si>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</si>
  <si>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</si>
  <si>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</si>
  <si>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</si>
  <si>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</si>
  <si>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</si>
  <si>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</si>
  <si>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</si>
  <si>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</si>
  <si>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</si>
  <si>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</si>
  <si>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</si>
  <si>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</si>
  <si>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</si>
  <si>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</si>
  <si>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</si>
  <si>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</si>
  <si>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</si>
  <si>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</si>
  <si>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</si>
  <si>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</si>
  <si>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</si>
  <si>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</si>
  <si>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</si>
  <si>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</si>
  <si>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</si>
  <si>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</si>
  <si>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</si>
  <si>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</si>
  <si>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</si>
  <si>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</si>
  <si>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</si>
  <si>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</si>
  <si>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</si>
  <si>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</si>
  <si>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</si>
  <si>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</si>
  <si>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</si>
  <si>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</si>
  <si>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</si>
  <si>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</si>
  <si>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</si>
  <si>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</si>
  <si>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</si>
  <si>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</si>
  <si>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</si>
  <si>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</si>
  <si>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</si>
  <si>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</si>
  <si>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</si>
  <si>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</si>
  <si>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</si>
  <si>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</si>
  <si>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</si>
  <si>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</si>
  <si>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</si>
  <si>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</si>
  <si>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</si>
  <si>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</si>
  <si>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</si>
  <si>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</si>
  <si>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</si>
  <si>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</si>
  <si>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</si>
  <si>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</si>
  <si>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</si>
  <si>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</si>
  <si>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</si>
  <si>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</si>
  <si>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</si>
  <si>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</si>
  <si>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</si>
  <si>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</si>
  <si>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</si>
  <si>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</si>
  <si>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</si>
  <si>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</si>
  <si>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</si>
  <si>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</si>
  <si>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</si>
  <si>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</si>
  <si>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</si>
  <si>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</si>
  <si>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</si>
  <si>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</si>
  <si>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</si>
  <si>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</si>
  <si>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</si>
  <si>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</si>
  <si>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</si>
  <si>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</si>
  <si>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</si>
  <si>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</si>
  <si>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</si>
  <si>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</si>
  <si>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</si>
  <si>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</si>
  <si>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</si>
  <si>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</si>
  <si>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</si>
  <si>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</si>
  <si>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</si>
  <si>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</si>
  <si>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</si>
  <si>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</si>
  <si>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</si>
  <si>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</si>
  <si>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</si>
  <si>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</si>
  <si>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</si>
  <si>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</si>
  <si>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</si>
  <si>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</si>
  <si>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</si>
  <si>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</si>
  <si>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</si>
  <si>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</si>
  <si>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</si>
  <si>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</si>
  <si>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</si>
  <si>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</si>
  <si>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</si>
  <si>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</si>
  <si>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</si>
  <si>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</si>
  <si>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</si>
  <si>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</si>
  <si>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</si>
  <si>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</si>
  <si>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</si>
  <si>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</si>
  <si>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</si>
  <si>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</si>
  <si>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</si>
  <si>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</si>
  <si>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</si>
  <si>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</si>
  <si>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</si>
  <si>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</si>
  <si>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</si>
  <si>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</si>
  <si>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</si>
  <si>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</si>
  <si>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</si>
  <si>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</si>
  <si>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</si>
  <si>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</si>
  <si>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</si>
  <si>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</si>
  <si>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</si>
  <si>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</si>
  <si>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</si>
  <si>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</si>
  <si>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</si>
  <si>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</si>
  <si>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</si>
  <si>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</si>
  <si>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</si>
  <si>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</si>
  <si>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</si>
  <si>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</si>
  <si>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</si>
  <si>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</si>
  <si>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</si>
  <si>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</si>
  <si>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</si>
  <si>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</si>
  <si>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</si>
  <si>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</si>
  <si>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</si>
  <si>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</si>
  <si>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</si>
  <si>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</si>
  <si>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</si>
  <si>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</si>
  <si>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</si>
  <si>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</si>
  <si>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</si>
  <si>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</si>
  <si>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</si>
  <si>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</si>
  <si>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</si>
  <si>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</si>
  <si>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</si>
  <si>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</si>
  <si>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</si>
  <si>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</si>
  <si>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</si>
  <si>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</si>
  <si>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</si>
  <si>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</si>
  <si>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</si>
  <si>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</si>
  <si>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</si>
  <si>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</si>
  <si>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</si>
  <si>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</si>
  <si>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</si>
  <si>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</si>
  <si>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</si>
  <si>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</si>
  <si>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</si>
  <si>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</si>
  <si>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</si>
  <si>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</si>
  <si>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</si>
  <si>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</si>
  <si>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</si>
  <si>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</si>
  <si>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</si>
  <si>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</si>
  <si>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</si>
  <si>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</si>
  <si>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</si>
  <si>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</si>
  <si>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</si>
  <si>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</si>
  <si>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</si>
  <si>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</si>
  <si>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</si>
  <si>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</si>
  <si>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</si>
  <si>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</si>
  <si>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</si>
  <si>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</si>
  <si>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</si>
  <si>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</si>
  <si>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</si>
  <si>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</si>
  <si>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</si>
  <si>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</si>
  <si>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</si>
  <si>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</si>
  <si>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</si>
  <si>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</si>
  <si>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</si>
  <si>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</si>
  <si>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</si>
  <si>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</si>
  <si>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</si>
  <si>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</si>
  <si>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</si>
  <si>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</si>
  <si>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</si>
  <si>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</si>
  <si>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</si>
  <si>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</si>
  <si>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</si>
  <si>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</si>
  <si>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</si>
  <si>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</si>
  <si>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</si>
  <si>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</si>
  <si>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</si>
  <si>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</si>
  <si>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</si>
  <si>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</si>
  <si>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</si>
  <si>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</si>
  <si>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</si>
  <si>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</si>
  <si>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</si>
  <si>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</si>
  <si>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</si>
  <si>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</si>
  <si>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</si>
  <si>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</si>
  <si>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</si>
  <si>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</si>
  <si>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</si>
  <si>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</si>
  <si>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</si>
  <si>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</si>
  <si>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</si>
  <si>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</si>
  <si>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</si>
  <si>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</si>
  <si>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</si>
  <si>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</si>
  <si>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</si>
  <si>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</si>
  <si>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</si>
  <si>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</si>
  <si>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</si>
  <si>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</si>
  <si>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</si>
  <si>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</si>
  <si>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</si>
  <si>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</si>
  <si>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</si>
  <si>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</si>
  <si>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</si>
  <si>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</si>
  <si>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</si>
  <si>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</si>
  <si>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</si>
  <si>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</si>
  <si>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</si>
  <si>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</si>
  <si>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</si>
  <si>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</si>
  <si>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</si>
  <si>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</si>
  <si>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</si>
  <si>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</si>
  <si>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</si>
  <si>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</si>
  <si>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</si>
  <si>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</si>
  <si>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</si>
  <si>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</si>
  <si>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</si>
  <si>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</si>
  <si>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</si>
  <si>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</si>
  <si>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</si>
  <si>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</si>
  <si>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</si>
  <si>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</si>
  <si>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</si>
  <si>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</si>
  <si>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</si>
  <si>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</si>
  <si>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</si>
  <si>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</si>
  <si>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</si>
  <si>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</si>
  <si>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</si>
  <si>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</si>
  <si>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</si>
  <si>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</si>
  <si>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</si>
  <si>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</si>
  <si>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</si>
  <si>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</si>
  <si>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</si>
  <si>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</si>
  <si>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</si>
  <si>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</si>
  <si>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</si>
  <si>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</si>
  <si>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</si>
  <si>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</si>
  <si>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</si>
  <si>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</si>
  <si>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</si>
  <si>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</si>
  <si>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</si>
  <si>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</si>
  <si>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</si>
  <si>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</si>
  <si>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</si>
  <si>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</si>
  <si>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</si>
  <si>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</si>
  <si>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</si>
  <si>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</si>
  <si>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</si>
  <si>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</si>
  <si>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</si>
  <si>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</si>
  <si>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</si>
  <si>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</si>
  <si>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</si>
  <si>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</si>
  <si>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</si>
  <si>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</si>
  <si>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</si>
  <si>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</si>
  <si>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</si>
  <si>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</si>
  <si>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</si>
  <si>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</si>
  <si>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</si>
  <si>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</si>
  <si>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</si>
  <si>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</si>
  <si>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</si>
  <si>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</si>
  <si>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</si>
  <si>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</si>
  <si>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</si>
  <si>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</si>
  <si>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</si>
  <si>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</si>
  <si>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</si>
  <si>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</si>
  <si>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</si>
  <si>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</si>
  <si>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</si>
  <si>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</si>
  <si>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</si>
  <si>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</si>
  <si>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</si>
  <si>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</si>
  <si>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</si>
  <si>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</si>
  <si>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</si>
  <si>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</si>
  <si>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</si>
  <si>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</si>
  <si>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</si>
  <si>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</si>
  <si>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</si>
  <si>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</si>
  <si>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</si>
  <si>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</si>
  <si>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</si>
  <si>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</si>
  <si>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</si>
  <si>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</si>
  <si>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</si>
  <si>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</si>
  <si>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</si>
  <si>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</si>
  <si>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</si>
  <si>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</si>
  <si>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</si>
  <si>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</si>
  <si>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</si>
  <si>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</si>
  <si>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</si>
  <si>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</si>
  <si>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</si>
  <si>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</si>
  <si>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</si>
  <si>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</si>
  <si>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</si>
  <si>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</si>
  <si>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</si>
  <si>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</si>
  <si>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</si>
  <si>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</si>
  <si>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</si>
  <si>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</si>
  <si>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</si>
  <si>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</si>
  <si>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</si>
  <si>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</si>
  <si>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</si>
  <si>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</si>
  <si>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</si>
  <si>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</si>
  <si>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</si>
  <si>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</si>
  <si>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</si>
  <si>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</si>
  <si>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</si>
  <si>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</si>
  <si>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</si>
  <si>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</si>
  <si>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</si>
  <si>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</si>
  <si>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</si>
  <si>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</si>
  <si>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</si>
  <si>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</si>
  <si>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</si>
  <si>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</si>
  <si>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</si>
  <si>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</si>
  <si>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</si>
  <si>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</si>
  <si>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</si>
  <si>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</si>
  <si>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</si>
  <si>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</si>
  <si>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</si>
  <si>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</si>
  <si>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</si>
  <si>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</si>
  <si>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</si>
  <si>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</si>
  <si>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</si>
  <si>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</si>
  <si>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</si>
  <si>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</si>
  <si>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</si>
  <si>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</si>
  <si>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</si>
  <si>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</si>
  <si>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</si>
  <si>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</si>
  <si>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</si>
  <si>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</si>
  <si>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</si>
  <si>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</si>
  <si>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</si>
  <si>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</si>
  <si>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</si>
  <si>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</si>
  <si>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</si>
  <si>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</si>
  <si>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</si>
  <si>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</si>
  <si>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</si>
  <si>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</si>
  <si>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</si>
  <si>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</si>
  <si>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</si>
  <si>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</si>
  <si>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</si>
  <si>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</si>
  <si>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</si>
  <si>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</si>
  <si>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</si>
  <si>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</si>
  <si>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</si>
  <si>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</si>
  <si>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</si>
  <si>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</si>
  <si>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</si>
  <si>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</si>
  <si>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</si>
  <si>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</si>
  <si>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</si>
  <si>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</si>
  <si>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</si>
  <si>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</si>
  <si>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</si>
  <si>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</si>
  <si>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</si>
  <si>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</si>
  <si>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</si>
  <si>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</si>
  <si>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</si>
  <si>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</si>
  <si>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</si>
  <si>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</si>
  <si>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</si>
  <si>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</si>
  <si>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</si>
  <si>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</si>
  <si>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</si>
  <si>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</si>
  <si>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</si>
  <si>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</si>
  <si>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</si>
  <si>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</si>
  <si>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</si>
  <si>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</si>
  <si>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</si>
  <si>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</si>
  <si>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</si>
  <si>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</si>
  <si>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</si>
  <si>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</si>
  <si>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</si>
  <si>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</si>
  <si>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</si>
  <si>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</si>
  <si>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</si>
  <si>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</si>
  <si>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</si>
  <si>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</si>
  <si>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</si>
  <si>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</si>
  <si>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</si>
  <si>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</si>
  <si>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</si>
  <si>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</si>
  <si>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</si>
  <si>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</si>
  <si>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</si>
  <si>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</si>
  <si>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</si>
  <si>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</si>
  <si>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</si>
  <si>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</si>
  <si>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</si>
  <si>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</si>
  <si>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</si>
  <si>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</si>
  <si>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</si>
  <si>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</si>
  <si>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</si>
  <si>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</si>
  <si>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</si>
  <si>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</si>
  <si>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</si>
  <si>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</si>
  <si>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</si>
  <si>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</si>
  <si>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</si>
  <si>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</si>
  <si>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</si>
  <si>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</si>
  <si>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</si>
  <si>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</si>
  <si>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</si>
  <si>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</si>
  <si>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</si>
  <si>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</si>
  <si>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</si>
  <si>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</si>
  <si>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</si>
  <si>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</si>
  <si>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</si>
  <si>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</si>
  <si>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</si>
  <si>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</si>
  <si>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</si>
  <si>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</si>
  <si>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</si>
  <si>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</si>
  <si>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</si>
  <si>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</si>
  <si>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</si>
  <si>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</si>
  <si>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</si>
  <si>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</si>
  <si>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</si>
  <si>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</si>
  <si>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</si>
  <si>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</si>
  <si>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</si>
  <si>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</si>
  <si>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</si>
  <si>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</si>
  <si>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</si>
  <si>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</si>
  <si>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</si>
  <si>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</si>
  <si>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</si>
  <si>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</si>
  <si>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</si>
  <si>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</si>
  <si>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</si>
  <si>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</si>
  <si>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</si>
  <si>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</si>
  <si>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</si>
  <si>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</si>
  <si>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</si>
  <si>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</si>
  <si>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</si>
  <si>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</si>
  <si>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</si>
  <si>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</si>
  <si>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</si>
  <si>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</si>
  <si>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</si>
  <si>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</si>
  <si>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</si>
  <si>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</si>
  <si>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</si>
  <si>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</si>
  <si>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</si>
  <si>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</si>
  <si>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</si>
  <si>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</si>
  <si>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</si>
  <si>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</si>
  <si>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</si>
  <si>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</si>
  <si>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</si>
  <si>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</si>
  <si>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</si>
  <si>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</si>
  <si>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</si>
  <si>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</si>
  <si>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</si>
  <si>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</si>
  <si>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</si>
  <si>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</si>
  <si>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</si>
  <si>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</si>
  <si>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</si>
  <si>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</si>
  <si>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</si>
  <si>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</si>
  <si>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</si>
  <si>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</si>
  <si>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</si>
  <si>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</si>
  <si>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</si>
  <si>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</si>
  <si>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</si>
  <si>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</si>
  <si>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</si>
  <si>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</si>
  <si>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</si>
  <si>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</si>
  <si>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</si>
  <si>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</si>
  <si>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</si>
  <si>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</si>
  <si>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</si>
  <si>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</si>
  <si>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</si>
  <si>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</si>
  <si>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</si>
  <si>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</si>
  <si>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</si>
  <si>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</si>
  <si>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</si>
  <si>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</si>
  <si>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</si>
  <si>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</si>
  <si>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</si>
  <si>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</si>
  <si>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</si>
  <si>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</si>
  <si>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</si>
  <si>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</si>
  <si>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</si>
  <si>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</si>
  <si>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</si>
  <si>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</si>
  <si>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</si>
  <si>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</si>
  <si>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</si>
  <si>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</si>
  <si>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</si>
  <si>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</si>
  <si>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</si>
  <si>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</si>
  <si>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</si>
  <si>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</si>
  <si>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</si>
  <si>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</si>
  <si>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</si>
  <si>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</si>
  <si>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</si>
  <si>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</si>
  <si>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</si>
  <si>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</si>
  <si>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</si>
  <si>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</si>
  <si>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</si>
  <si>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</si>
  <si>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</si>
  <si>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</si>
  <si>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</si>
  <si>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</si>
  <si>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</si>
  <si>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</si>
  <si>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</si>
  <si>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</si>
  <si>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</si>
  <si>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</si>
  <si>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</si>
  <si>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</si>
  <si>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</si>
  <si>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</si>
  <si>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</si>
  <si>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</si>
  <si>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</si>
  <si>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</si>
  <si>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</si>
  <si>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</si>
  <si>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</si>
  <si>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</si>
  <si>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</si>
  <si>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</si>
  <si>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</si>
  <si>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</si>
  <si>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</si>
  <si>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</si>
  <si>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</si>
  <si>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</si>
  <si>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</si>
  <si>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</si>
  <si>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</si>
  <si>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</si>
  <si>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</si>
  <si>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</si>
  <si>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</si>
  <si>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</si>
  <si>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</si>
  <si>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</si>
  <si>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</si>
  <si>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</si>
  <si>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</si>
  <si>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</si>
  <si>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</si>
  <si>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</si>
  <si>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</si>
  <si>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</si>
  <si>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</si>
  <si>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</si>
  <si>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</si>
  <si>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</si>
  <si>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</si>
  <si>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</si>
  <si>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</si>
  <si>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</si>
  <si>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</si>
  <si>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</si>
  <si>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</si>
  <si>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</si>
  <si>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</si>
  <si>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</si>
  <si>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</si>
  <si>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</si>
  <si>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</si>
  <si>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</si>
  <si>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</si>
  <si>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</si>
  <si>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</si>
  <si>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</si>
  <si>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</si>
  <si>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</si>
  <si>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</si>
  <si>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</si>
  <si>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</si>
  <si>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</si>
  <si>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</si>
  <si>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</si>
  <si>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</si>
  <si>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</si>
  <si>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</si>
  <si>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</si>
  <si>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</si>
  <si>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</si>
  <si>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</si>
  <si>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</si>
  <si>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</si>
  <si>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</si>
  <si>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</si>
  <si>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</si>
  <si>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</si>
  <si>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</si>
  <si>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</si>
  <si>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</si>
  <si>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</si>
  <si>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</si>
  <si>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</si>
  <si>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</si>
  <si>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</si>
  <si>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</si>
  <si>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</si>
  <si>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</si>
  <si>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</si>
  <si>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</si>
  <si>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</si>
  <si>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</si>
  <si>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</si>
  <si>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</si>
  <si>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</si>
  <si>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</si>
  <si>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</si>
  <si>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</si>
  <si>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</si>
  <si>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</si>
  <si>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</si>
  <si>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</si>
  <si>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</si>
  <si>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</si>
  <si>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</si>
  <si>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</si>
  <si>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</si>
  <si>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</si>
  <si>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</si>
  <si>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</si>
  <si>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</si>
  <si>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</si>
  <si>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</si>
  <si>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</si>
  <si>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</si>
  <si>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</si>
  <si>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</si>
  <si>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</si>
  <si>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</si>
  <si>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</si>
  <si>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</si>
  <si>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</si>
  <si>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</si>
  <si>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</si>
  <si>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</si>
  <si>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</si>
  <si>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</si>
  <si>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</si>
  <si>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</si>
  <si>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</si>
  <si>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</si>
  <si>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</si>
  <si>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</si>
  <si>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</si>
  <si>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</si>
  <si>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</si>
  <si>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</si>
  <si>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</si>
  <si>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</si>
  <si>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</si>
  <si>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</si>
  <si>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</si>
  <si>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</si>
  <si>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</si>
  <si>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</si>
  <si>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</si>
  <si>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</si>
  <si>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</si>
  <si>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</si>
  <si>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</si>
  <si>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</si>
  <si>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</si>
  <si>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</si>
  <si>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</si>
  <si>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</si>
  <si>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</si>
  <si>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</si>
  <si>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</si>
  <si>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</si>
  <si>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</si>
  <si>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</si>
  <si>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</si>
  <si>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</si>
  <si>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</si>
  <si>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</si>
  <si>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</si>
  <si>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</si>
  <si>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</si>
  <si>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</si>
  <si>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</si>
  <si>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</si>
  <si>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</si>
  <si>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</si>
  <si>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</si>
  <si>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</si>
  <si>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</si>
  <si>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</si>
  <si>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</si>
  <si>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</si>
  <si>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</si>
  <si>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</si>
  <si>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</si>
  <si>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</si>
  <si>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</si>
  <si>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</si>
  <si>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</si>
  <si>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</si>
  <si>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</si>
  <si>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</si>
  <si>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</si>
  <si>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</si>
  <si>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</si>
  <si>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</si>
  <si>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</si>
  <si>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</si>
  <si>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</si>
  <si>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</si>
  <si>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</si>
  <si>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</si>
  <si>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</si>
  <si>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</si>
  <si>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</si>
  <si>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</si>
  <si>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</si>
  <si>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</si>
  <si>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</si>
  <si>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</si>
  <si>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</si>
  <si>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</si>
  <si>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</si>
  <si>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</si>
  <si>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</si>
  <si>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</si>
  <si>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</si>
  <si>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</si>
  <si>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</si>
  <si>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</si>
  <si>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</si>
  <si>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</si>
  <si>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</si>
  <si>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</si>
  <si>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</si>
  <si>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</si>
  <si>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</si>
  <si>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</si>
  <si>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</si>
  <si>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</si>
  <si>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</si>
  <si>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</si>
  <si>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</si>
  <si>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</si>
  <si>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</si>
  <si>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</si>
  <si>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</si>
  <si>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</si>
  <si>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</si>
  <si>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</si>
  <si>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</si>
  <si>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</si>
  <si>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</si>
  <si>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</si>
  <si>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</si>
  <si>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</si>
  <si>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</si>
  <si>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</si>
  <si>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</si>
  <si>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</si>
  <si>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</si>
  <si>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</si>
  <si>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</si>
  <si>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</si>
  <si>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</si>
  <si>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</si>
  <si>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</si>
  <si>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</si>
  <si>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</si>
  <si>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</si>
  <si>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</si>
  <si>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</si>
  <si>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</si>
  <si>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</si>
  <si>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</si>
  <si>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</si>
  <si>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</si>
  <si>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</si>
  <si>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</si>
  <si>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</si>
  <si>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</si>
  <si>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</si>
  <si>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</si>
  <si>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</si>
  <si>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</si>
  <si>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</si>
  <si>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</si>
  <si>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</si>
  <si>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</si>
  <si>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</si>
  <si>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</si>
  <si>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</si>
  <si>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</si>
  <si>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</si>
  <si>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</si>
  <si>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</si>
  <si>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</si>
  <si>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</si>
  <si>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</si>
  <si>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</si>
  <si>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</si>
  <si>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</si>
  <si>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</si>
  <si>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</si>
  <si>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</si>
  <si>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</si>
  <si>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</si>
  <si>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</si>
  <si>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</si>
  <si>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</si>
  <si>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</si>
  <si>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</si>
  <si>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</si>
  <si>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</si>
  <si>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</si>
  <si>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</si>
  <si>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</si>
  <si>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</si>
  <si>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</si>
  <si>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</si>
  <si>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</si>
  <si>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</si>
  <si>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</si>
  <si>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</si>
  <si>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</si>
  <si>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</si>
  <si>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</si>
  <si>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</si>
  <si>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</si>
  <si>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</si>
  <si>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</si>
  <si>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</si>
  <si>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</si>
  <si>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</si>
  <si>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</si>
  <si>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</si>
  <si>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</si>
  <si>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</si>
  <si>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</si>
  <si>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</si>
  <si>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</si>
  <si>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</si>
  <si>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</si>
  <si>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</si>
  <si>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</si>
  <si>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</si>
  <si>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</si>
  <si>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</si>
  <si>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</si>
  <si>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</si>
  <si>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</si>
  <si>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</si>
  <si>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</si>
  <si>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</si>
  <si>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</si>
  <si>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</si>
  <si>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</si>
  <si>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</si>
  <si>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</si>
  <si>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</si>
  <si>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</si>
  <si>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</si>
  <si>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</si>
  <si>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</si>
  <si>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</si>
  <si>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</si>
  <si>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</si>
  <si>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</si>
  <si>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</si>
  <si>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</si>
  <si>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</si>
  <si>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</si>
  <si>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</si>
  <si>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</si>
  <si>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</si>
  <si>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</si>
  <si>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</si>
  <si>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</si>
  <si>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</si>
  <si>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</si>
  <si>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</si>
  <si>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</si>
  <si>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</si>
  <si>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</si>
  <si>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</si>
  <si>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</si>
  <si>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</si>
  <si>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</si>
  <si>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</si>
  <si>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</si>
  <si>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</si>
  <si>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</si>
  <si>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</si>
  <si>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</si>
  <si>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</si>
  <si>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</si>
  <si>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</si>
  <si>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</si>
  <si>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</si>
  <si>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</si>
  <si>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</si>
  <si>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</si>
  <si>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</si>
  <si>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</si>
  <si>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</si>
  <si>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</si>
  <si>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</si>
  <si>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</si>
  <si>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</si>
  <si>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</si>
  <si>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</si>
  <si>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</si>
  <si>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</si>
  <si>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</si>
  <si>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</si>
  <si>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</si>
  <si>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</si>
  <si>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</si>
  <si>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</si>
  <si>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</si>
  <si>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</si>
  <si>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</si>
  <si>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</si>
  <si>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</si>
  <si>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</si>
  <si>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</si>
  <si>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</si>
  <si>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</si>
  <si>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</si>
  <si>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</si>
  <si>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</si>
  <si>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</si>
  <si>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</si>
  <si>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</si>
  <si>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</si>
  <si>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</si>
  <si>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</si>
  <si>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</si>
  <si>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</si>
  <si>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</si>
  <si>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</si>
  <si>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</si>
  <si>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</si>
  <si>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</si>
  <si>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</si>
  <si>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</si>
  <si>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</si>
  <si>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</si>
  <si>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</si>
  <si>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</si>
  <si>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</si>
  <si>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</si>
  <si>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</si>
  <si>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</si>
  <si>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</si>
  <si>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</si>
  <si>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</si>
  <si>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</si>
  <si>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</si>
  <si>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</si>
  <si>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</si>
  <si>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</si>
  <si>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</si>
  <si>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</si>
  <si>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</si>
  <si>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</si>
  <si>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</si>
  <si>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</si>
  <si>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</si>
  <si>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</si>
  <si>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</si>
  <si>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</si>
  <si>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</si>
  <si>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</si>
  <si>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</si>
  <si>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</si>
  <si>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</si>
  <si>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</si>
  <si>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</si>
  <si>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</si>
  <si>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</si>
  <si>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</si>
  <si>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</si>
  <si>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</si>
  <si>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</si>
  <si>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</si>
  <si>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</si>
  <si>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</si>
  <si>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</si>
  <si>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</si>
  <si>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</si>
  <si>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</si>
  <si>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</si>
  <si>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</si>
  <si>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</si>
  <si>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</si>
  <si>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</si>
  <si>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</si>
  <si>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</si>
  <si>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</si>
  <si>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</si>
  <si>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</si>
  <si>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</si>
  <si>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</si>
  <si>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</si>
  <si>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</si>
  <si>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</si>
  <si>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</si>
  <si>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</si>
  <si>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</si>
  <si>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</si>
  <si>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</si>
  <si>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</si>
  <si>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</si>
  <si>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</si>
  <si>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</si>
  <si>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</si>
  <si>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</si>
  <si>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</si>
  <si>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</si>
  <si>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</si>
  <si>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</si>
  <si>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</si>
  <si>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</si>
  <si>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</si>
  <si>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</si>
  <si>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</si>
  <si>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</si>
  <si>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</si>
  <si>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</si>
  <si>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</si>
  <si>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</si>
  <si>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</si>
  <si>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</si>
  <si>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</si>
  <si>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</si>
  <si>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</si>
  <si>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</si>
  <si>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</si>
  <si>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</si>
  <si>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</si>
  <si>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</si>
  <si>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</si>
  <si>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</si>
  <si>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</si>
  <si>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</si>
  <si>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</si>
  <si>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</si>
  <si>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</si>
  <si>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</si>
  <si>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</si>
  <si>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</si>
  <si>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</si>
  <si>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</si>
  <si>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</si>
  <si>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</si>
  <si>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</si>
  <si>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</si>
  <si>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</si>
  <si>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</si>
  <si>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</si>
  <si>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</si>
  <si>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</si>
  <si>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</si>
  <si>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</si>
  <si>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</si>
  <si>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</si>
  <si>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</si>
  <si>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</si>
  <si>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</si>
  <si>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</si>
  <si>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</si>
  <si>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</si>
  <si>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</si>
  <si>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</si>
  <si>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</si>
  <si>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</si>
  <si>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</si>
  <si>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</si>
  <si>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</si>
  <si>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</si>
  <si>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</si>
  <si>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</si>
  <si>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</si>
  <si>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</si>
  <si>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</si>
  <si>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</si>
  <si>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</si>
  <si>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</si>
  <si>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</si>
  <si>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</si>
  <si>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</si>
  <si>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</si>
  <si>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</si>
  <si>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</si>
  <si>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</si>
  <si>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</si>
  <si>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</si>
  <si>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</si>
  <si>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</si>
  <si>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</si>
  <si>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</si>
  <si>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</si>
  <si>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</si>
  <si>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</si>
  <si>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</si>
  <si>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</si>
  <si>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</si>
  <si>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</si>
  <si>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</si>
  <si>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</si>
  <si>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</si>
  <si>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</si>
  <si>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</si>
  <si>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</si>
  <si>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</si>
  <si>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</si>
  <si>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</si>
  <si>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</si>
  <si>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</si>
  <si>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</si>
  <si>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</si>
  <si>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</si>
  <si>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</si>
  <si>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</si>
  <si>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</si>
  <si>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</si>
  <si>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</si>
  <si>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</si>
  <si>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</si>
  <si>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</si>
  <si>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</si>
  <si>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</si>
  <si>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</si>
  <si>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</si>
  <si>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</si>
  <si>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</si>
  <si>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</si>
  <si>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</si>
  <si>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</si>
  <si>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</si>
  <si>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</si>
  <si>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</si>
  <si>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</si>
  <si>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</si>
  <si>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</si>
  <si>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</si>
  <si>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</si>
  <si>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</si>
  <si>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</si>
  <si>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</si>
  <si>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</si>
  <si>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</si>
  <si>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</si>
  <si>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</si>
  <si>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</si>
  <si>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</si>
  <si>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</si>
  <si>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</si>
  <si>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</si>
  <si>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</si>
  <si>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</si>
  <si>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</si>
  <si>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</si>
  <si>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</si>
  <si>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</si>
  <si>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</si>
  <si>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</si>
  <si>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</si>
  <si>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</si>
  <si>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</si>
  <si>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</si>
  <si>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</si>
  <si>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</si>
  <si>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</si>
  <si>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</si>
  <si>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</si>
  <si>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</si>
  <si>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</si>
  <si>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</si>
  <si>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</si>
  <si>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</si>
  <si>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</si>
  <si>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</si>
  <si>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</si>
  <si>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</si>
  <si>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</si>
  <si>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</si>
  <si>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</si>
  <si>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</si>
  <si>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</si>
  <si>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</si>
  <si>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</si>
  <si>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</si>
  <si>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</si>
  <si>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</si>
  <si>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</si>
  <si>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</si>
  <si>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</si>
  <si>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</si>
  <si>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</si>
  <si>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</si>
  <si>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</si>
  <si>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</si>
  <si>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</si>
  <si>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</si>
  <si>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</si>
  <si>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</si>
  <si>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</si>
  <si>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</si>
  <si>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</si>
  <si>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</si>
  <si>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</si>
  <si>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</si>
  <si>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</si>
  <si>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</si>
  <si>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</si>
  <si>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</si>
  <si>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</si>
  <si>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</si>
  <si>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</si>
  <si>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</si>
  <si>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</si>
  <si>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</si>
  <si>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</si>
  <si>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</si>
  <si>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</si>
  <si>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</si>
  <si>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</si>
  <si>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</si>
  <si>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</si>
  <si>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</si>
  <si>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</si>
  <si>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</si>
  <si>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</si>
  <si>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</si>
  <si>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</si>
  <si>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</si>
  <si>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</si>
  <si>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</si>
  <si>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</si>
  <si>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</si>
  <si>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</si>
  <si>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</si>
  <si>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</si>
  <si>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</si>
  <si>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</si>
  <si>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</si>
  <si>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</si>
  <si>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</si>
  <si>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</si>
  <si>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</si>
  <si>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</si>
  <si>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</si>
  <si>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</si>
  <si>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</si>
  <si>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</si>
  <si>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</si>
  <si>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</si>
  <si>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</si>
  <si>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</si>
  <si>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</si>
  <si>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</si>
  <si>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</si>
  <si>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</si>
  <si>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</si>
  <si>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</si>
  <si>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</si>
  <si>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</si>
  <si>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</si>
  <si>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</si>
  <si>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</si>
  <si>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</si>
  <si>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</si>
  <si>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</si>
  <si>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</si>
  <si>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</si>
  <si>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</si>
  <si>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</si>
  <si>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</si>
  <si>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</si>
  <si>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</si>
  <si>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</si>
  <si>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</si>
  <si>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</si>
  <si>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</si>
  <si>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</si>
  <si>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</si>
  <si>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</si>
  <si>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</si>
  <si>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</si>
  <si>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</si>
  <si>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</si>
  <si>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</si>
  <si>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</si>
  <si>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</si>
  <si>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</si>
  <si>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</si>
  <si>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</si>
  <si>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</si>
  <si>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</si>
  <si>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</si>
  <si>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</si>
  <si>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</si>
  <si>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</si>
  <si>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</si>
  <si>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</si>
  <si>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</si>
  <si>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</si>
  <si>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</si>
  <si>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</si>
  <si>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</si>
  <si>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</si>
  <si>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</si>
  <si>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</si>
  <si>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</si>
  <si>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</si>
  <si>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</si>
  <si>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</si>
  <si>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</si>
  <si>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</si>
  <si>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</si>
  <si>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</si>
  <si>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</si>
  <si>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</si>
  <si>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</si>
  <si>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</si>
  <si>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</si>
  <si>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</si>
  <si>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</si>
  <si>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</si>
  <si>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</si>
  <si>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</si>
  <si>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</si>
  <si>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</si>
  <si>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</si>
  <si>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</si>
  <si>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</si>
  <si>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</si>
  <si>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</si>
  <si>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</si>
  <si>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</si>
  <si>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</si>
  <si>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</si>
  <si>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</si>
  <si>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</si>
  <si>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</si>
  <si>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</si>
  <si>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</si>
  <si>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</si>
  <si>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</si>
  <si>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</si>
  <si>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</si>
  <si>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</si>
  <si>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</si>
  <si>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</si>
  <si>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</si>
  <si>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</si>
  <si>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</si>
  <si>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</si>
  <si>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</si>
  <si>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</si>
  <si>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</si>
  <si>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</si>
  <si>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</si>
  <si>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</si>
  <si>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</si>
  <si>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</si>
  <si>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</si>
  <si>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</si>
  <si>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</si>
  <si>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</si>
  <si>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</si>
  <si>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</si>
  <si>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</si>
  <si>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</si>
  <si>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</si>
  <si>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</si>
  <si>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</si>
  <si>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</si>
  <si>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</si>
  <si>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</si>
  <si>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</si>
  <si>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</si>
  <si>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</si>
  <si>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</si>
  <si>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</si>
  <si>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</si>
  <si>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</si>
  <si>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</si>
  <si>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</si>
  <si>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</si>
  <si>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</si>
  <si>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</si>
  <si>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</si>
  <si>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</si>
  <si>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</si>
  <si>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</si>
  <si>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</si>
  <si>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</si>
  <si>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</si>
  <si>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</si>
  <si>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</si>
  <si>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</si>
  <si>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</si>
  <si>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</si>
  <si>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</si>
  <si>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</si>
  <si>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</si>
  <si>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</si>
  <si>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</si>
  <si>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</si>
  <si>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</si>
  <si>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</si>
  <si>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</si>
  <si>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</si>
  <si>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</si>
  <si>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</si>
  <si>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</si>
  <si>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</si>
  <si>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</si>
  <si>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</si>
  <si>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</si>
  <si>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</si>
  <si>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</si>
  <si>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</si>
  <si>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</si>
  <si>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</si>
  <si>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</si>
  <si>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</si>
  <si>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</si>
  <si>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</si>
  <si>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</si>
  <si>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</si>
  <si>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</si>
  <si>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</si>
  <si>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</si>
  <si>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</si>
  <si>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</si>
  <si>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</si>
  <si>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</si>
  <si>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</si>
  <si>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</si>
  <si>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</si>
  <si>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</si>
  <si>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</si>
  <si>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</si>
  <si>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</si>
  <si>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</si>
  <si>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</si>
  <si>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</si>
  <si>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</si>
  <si>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</si>
  <si>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</si>
  <si>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</si>
  <si>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</si>
  <si>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</si>
  <si>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</si>
  <si>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</si>
  <si>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</si>
  <si>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</si>
  <si>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</si>
  <si>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</si>
  <si>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</si>
  <si>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</si>
  <si>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</si>
  <si>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</si>
  <si>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</si>
  <si>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</si>
  <si>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</si>
  <si>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</si>
  <si>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</si>
  <si>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</si>
  <si>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</si>
  <si>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</si>
  <si>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</si>
  <si>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</si>
  <si>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</si>
  <si>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</si>
  <si>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</si>
  <si>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</si>
  <si>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</si>
  <si>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</si>
  <si>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</si>
  <si>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</si>
  <si>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</si>
  <si>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</si>
  <si>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</si>
  <si>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</si>
  <si>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</si>
  <si>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</si>
  <si>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</si>
  <si>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</si>
  <si>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</si>
  <si>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</si>
  <si>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</si>
  <si>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</si>
  <si>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</si>
  <si>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</si>
  <si>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</si>
  <si>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</si>
  <si>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</si>
  <si>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</si>
  <si>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</si>
  <si>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</si>
  <si>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</si>
  <si>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</si>
  <si>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</si>
  <si>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</si>
  <si>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</si>
  <si>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</si>
  <si>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</si>
  <si>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</si>
  <si>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</si>
  <si>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</si>
  <si>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</si>
  <si>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</si>
  <si>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</si>
  <si>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</si>
  <si>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</si>
  <si>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</si>
  <si>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</si>
  <si>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</si>
  <si>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</si>
  <si>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</si>
  <si>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</si>
  <si>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</si>
  <si>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</si>
  <si>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</si>
  <si>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</si>
  <si>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</si>
  <si>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</si>
  <si>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</si>
  <si>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</si>
  <si>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</si>
  <si>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</si>
  <si>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</si>
  <si>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</si>
  <si>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</si>
  <si>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</si>
  <si>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</si>
  <si>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</si>
  <si>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</si>
  <si>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</si>
  <si>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</si>
  <si>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</si>
  <si>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</si>
  <si>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</si>
  <si>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</si>
  <si>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</si>
  <si>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</si>
  <si>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</si>
  <si>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</si>
  <si>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</si>
  <si>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</si>
  <si>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</si>
  <si>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</si>
  <si>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</si>
  <si>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</si>
  <si>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</si>
  <si>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</si>
  <si>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</si>
  <si>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</si>
  <si>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</si>
  <si>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</si>
  <si>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</si>
  <si>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</si>
  <si>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</si>
  <si>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</si>
  <si>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</si>
  <si>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</si>
  <si>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</si>
  <si>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</si>
  <si>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</si>
  <si>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</si>
  <si>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</si>
  <si>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</si>
  <si>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</si>
  <si>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</si>
  <si>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</si>
  <si>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</si>
  <si>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</si>
  <si>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</si>
  <si>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</si>
  <si>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</si>
  <si>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</si>
  <si>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</si>
  <si>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</si>
  <si>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</si>
  <si>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</si>
  <si>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</si>
  <si>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</si>
  <si>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</si>
  <si>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</si>
  <si>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</si>
  <si>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</si>
  <si>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</si>
  <si>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</si>
  <si>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</si>
  <si>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</si>
  <si>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</si>
  <si>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</si>
  <si>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</si>
  <si>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</si>
  <si>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</si>
  <si>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</si>
  <si>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</si>
  <si>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</si>
  <si>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</si>
  <si>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</si>
  <si>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</si>
  <si>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</si>
  <si>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</si>
  <si>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</si>
  <si>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</si>
  <si>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</si>
  <si>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</si>
  <si>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</si>
  <si>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</si>
  <si>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</si>
  <si>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</si>
  <si>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</si>
  <si>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</si>
  <si>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</si>
  <si>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</si>
  <si>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</si>
  <si>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</si>
  <si>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</si>
  <si>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</si>
  <si>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</si>
  <si>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</si>
  <si>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</si>
  <si>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</si>
  <si>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</si>
  <si>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</si>
  <si>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</si>
  <si>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</si>
  <si>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</si>
  <si>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</si>
  <si>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</si>
  <si>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</si>
  <si>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</si>
  <si>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</si>
  <si>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</si>
  <si>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</si>
  <si>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</si>
  <si>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</si>
  <si>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</si>
  <si>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</si>
  <si>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</si>
  <si>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</si>
  <si>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</si>
  <si>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</si>
  <si>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</si>
  <si>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</si>
  <si>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</si>
  <si>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</si>
  <si>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</si>
  <si>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</si>
  <si>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</si>
  <si>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</si>
  <si>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</si>
  <si>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</si>
  <si>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</si>
  <si>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</si>
  <si>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</si>
  <si>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</si>
  <si>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</si>
  <si>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</si>
  <si>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</si>
  <si>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</si>
  <si>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</si>
  <si>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</si>
  <si>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</si>
  <si>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</si>
  <si>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</si>
  <si>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</si>
  <si>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</si>
  <si>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</si>
  <si>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</si>
  <si>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</si>
  <si>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</si>
  <si>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</si>
  <si>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</si>
  <si>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</si>
  <si>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</si>
  <si>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</si>
  <si>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</si>
  <si>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</si>
  <si>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</si>
  <si>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</si>
  <si>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</si>
  <si>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</si>
  <si>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</si>
  <si>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</si>
  <si>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</si>
  <si>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</si>
  <si>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</si>
  <si>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</si>
  <si>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</si>
  <si>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</si>
  <si>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</si>
  <si>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</si>
  <si>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</si>
  <si>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</si>
  <si>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</si>
  <si>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</si>
  <si>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</si>
  <si>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</si>
  <si>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</si>
  <si>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</si>
  <si>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</si>
  <si>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</si>
  <si>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</si>
  <si>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</si>
  <si>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</si>
  <si>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</si>
  <si>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</si>
  <si>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</si>
  <si>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</si>
  <si>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</si>
  <si>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</si>
  <si>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</si>
  <si>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</si>
  <si>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</si>
  <si>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</si>
  <si>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</si>
  <si>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</si>
  <si>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</si>
  <si>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</si>
  <si>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</si>
  <si>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</si>
  <si>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</si>
  <si>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</si>
  <si>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</si>
  <si>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</si>
  <si>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</si>
  <si>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</si>
  <si>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</si>
  <si>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</si>
  <si>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</si>
  <si>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</si>
  <si>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</si>
  <si>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</si>
  <si>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</si>
  <si>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</si>
  <si>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</si>
  <si>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</si>
  <si>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</si>
  <si>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</si>
  <si>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</si>
  <si>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</si>
  <si>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</si>
  <si>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</si>
  <si>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</si>
  <si>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</si>
  <si>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</si>
  <si>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</si>
  <si>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</si>
  <si>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</si>
  <si>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</si>
  <si>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</si>
  <si>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</si>
  <si>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</si>
  <si>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</si>
  <si>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</si>
  <si>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</si>
  <si>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</si>
  <si>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</si>
  <si>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</si>
  <si>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</si>
  <si>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</si>
  <si>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</si>
  <si>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</si>
  <si>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</si>
  <si>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</si>
  <si>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</si>
  <si>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</si>
  <si>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</si>
  <si>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</si>
  <si>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</si>
  <si>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</si>
  <si>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</si>
  <si>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</si>
  <si>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</si>
  <si>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</si>
  <si>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</si>
  <si>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</si>
  <si>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</si>
  <si>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</si>
  <si>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</si>
  <si>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</si>
  <si>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</si>
  <si>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</si>
  <si>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</si>
  <si>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</si>
  <si>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</si>
  <si>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</si>
  <si>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</si>
  <si>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</si>
  <si>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</si>
  <si>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</si>
  <si>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</si>
  <si>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</si>
  <si>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</si>
  <si>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</si>
  <si>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</si>
  <si>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</si>
  <si>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</si>
  <si>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</si>
  <si>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</si>
  <si>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</si>
  <si>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</si>
  <si>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</si>
  <si>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</si>
  <si>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</si>
  <si>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</si>
  <si>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</si>
  <si>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</si>
  <si>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</si>
  <si>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</si>
  <si>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</si>
  <si>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</si>
  <si>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</si>
  <si>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</si>
  <si>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</si>
  <si>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</si>
  <si>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</si>
  <si>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</si>
  <si>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</si>
  <si>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</si>
  <si>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</si>
  <si>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</si>
  <si>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</si>
  <si>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</si>
  <si>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</si>
  <si>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</si>
  <si>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</si>
  <si>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</si>
  <si>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</si>
  <si>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</si>
  <si>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</si>
  <si>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</si>
  <si>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</si>
  <si>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</si>
  <si>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</si>
  <si>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</si>
  <si>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</si>
  <si>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</si>
  <si>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</si>
  <si>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</si>
  <si>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</si>
  <si>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</si>
  <si>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</si>
  <si>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</si>
  <si>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</si>
  <si>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</si>
  <si>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</si>
  <si>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</si>
  <si>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</si>
  <si>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</si>
  <si>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</si>
  <si>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</si>
  <si>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</si>
  <si>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</si>
  <si>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</si>
  <si>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</si>
  <si>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</si>
  <si>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</si>
  <si>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</si>
  <si>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</si>
  <si>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</si>
  <si>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</si>
  <si>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</si>
  <si>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</si>
  <si>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</si>
  <si>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</si>
  <si>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</si>
  <si>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</si>
  <si>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</si>
  <si>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</si>
  <si>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</si>
  <si>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</si>
  <si>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</si>
  <si>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</si>
  <si>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</si>
  <si>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</si>
  <si>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</si>
  <si>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</si>
  <si>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</si>
  <si>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</si>
  <si>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</si>
  <si>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</si>
  <si>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</si>
  <si>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</si>
  <si>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</si>
  <si>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</si>
  <si>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</si>
  <si>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</si>
  <si>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</si>
  <si>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</si>
  <si>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</si>
  <si>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</si>
  <si>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</si>
  <si>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</si>
  <si>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</si>
  <si>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</si>
  <si>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</si>
  <si>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</si>
  <si>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</si>
  <si>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</si>
  <si>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</si>
  <si>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</si>
  <si>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</si>
  <si>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</si>
  <si>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</si>
  <si>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</si>
  <si>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</si>
  <si>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</si>
  <si>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</si>
  <si>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</si>
  <si>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</si>
  <si>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</si>
  <si>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</si>
  <si>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</si>
  <si>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</si>
  <si>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</si>
  <si>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</si>
  <si>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</si>
  <si>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</si>
  <si>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</si>
  <si>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</si>
  <si>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</si>
  <si>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</si>
  <si>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</si>
  <si>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</si>
  <si>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</si>
  <si>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</si>
  <si>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</si>
  <si>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</si>
  <si>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</si>
  <si>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</si>
  <si>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</si>
  <si>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</si>
  <si>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</si>
  <si>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</si>
  <si>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</si>
  <si>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</si>
  <si>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</si>
  <si>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</si>
  <si>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</si>
  <si>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</si>
  <si>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</si>
  <si>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</si>
  <si>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</si>
  <si>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</si>
  <si>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</si>
  <si>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</si>
  <si>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</si>
  <si>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</si>
  <si>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</si>
  <si>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</si>
  <si>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</si>
  <si>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</si>
  <si>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</si>
  <si>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</si>
  <si>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</si>
  <si>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</si>
  <si>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</si>
  <si>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</si>
  <si>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</si>
  <si>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</si>
  <si>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</si>
  <si>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</si>
  <si>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</si>
  <si>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</si>
  <si>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</si>
  <si>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</si>
  <si>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</si>
  <si>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</si>
  <si>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</si>
  <si>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</si>
  <si>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</si>
  <si>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</si>
  <si>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</si>
  <si>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</si>
  <si>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</si>
  <si>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</si>
  <si>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</si>
  <si>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</si>
  <si>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</si>
  <si>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</si>
  <si>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</si>
  <si>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</si>
  <si>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</si>
  <si>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</si>
  <si>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</si>
  <si>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</si>
  <si>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</si>
  <si>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</si>
  <si>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</si>
  <si>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</si>
  <si>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</si>
  <si>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</si>
  <si>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</si>
  <si>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</si>
  <si>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</si>
  <si>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</si>
  <si>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</si>
  <si>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</si>
  <si>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</si>
  <si>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</si>
  <si>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</si>
  <si>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</si>
  <si>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</si>
  <si>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</si>
  <si>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</si>
  <si>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</si>
  <si>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</si>
  <si>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</si>
  <si>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</si>
  <si>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</si>
  <si>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</si>
  <si>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</si>
  <si>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</si>
  <si>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</si>
  <si>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</si>
  <si>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</si>
  <si>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</si>
  <si>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</si>
  <si>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</si>
  <si>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</si>
  <si>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</si>
  <si>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</si>
  <si>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</si>
  <si>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</si>
  <si>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</si>
  <si>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</si>
  <si>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</si>
  <si>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</si>
  <si>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</si>
  <si>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</si>
  <si>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</si>
  <si>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</si>
  <si>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</si>
  <si>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</si>
  <si>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</si>
  <si>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</si>
  <si>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</si>
  <si>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</si>
  <si>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</si>
  <si>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</si>
  <si>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</si>
  <si>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</si>
  <si>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</si>
  <si>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</si>
  <si>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</si>
  <si>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</si>
  <si>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</si>
  <si>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</si>
  <si>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</si>
  <si>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</si>
  <si>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</si>
  <si>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</si>
  <si>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</si>
  <si>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</si>
  <si>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</si>
  <si>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</si>
  <si>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</si>
  <si>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</si>
  <si>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</si>
  <si>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</si>
  <si>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</si>
  <si>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</si>
  <si>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</si>
  <si>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</si>
  <si>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</si>
  <si>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</si>
  <si>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</si>
  <si>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</si>
  <si>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</si>
  <si>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</si>
  <si>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</si>
  <si>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</si>
  <si>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</si>
  <si>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</si>
  <si>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</si>
  <si>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</si>
  <si>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</si>
  <si>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</si>
  <si>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</si>
  <si>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</si>
  <si>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</si>
  <si>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</si>
  <si>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</si>
  <si>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</si>
  <si>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</si>
  <si>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</si>
  <si>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</si>
  <si>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</si>
  <si>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</si>
  <si>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</si>
  <si>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</si>
  <si>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</si>
  <si>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</si>
  <si>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</si>
  <si>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</si>
  <si>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</si>
  <si>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</si>
  <si>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</si>
  <si>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</si>
  <si>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</si>
  <si>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</si>
  <si>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</si>
  <si>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</si>
  <si>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</si>
  <si>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</si>
  <si>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</si>
  <si>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</si>
  <si>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</si>
  <si>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</si>
  <si>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</si>
  <si>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</si>
  <si>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</si>
  <si>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</si>
  <si>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</si>
  <si>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</si>
  <si>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</si>
  <si>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</si>
  <si>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</si>
  <si>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</si>
  <si>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</si>
  <si>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</si>
  <si>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</si>
  <si>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</si>
  <si>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</si>
  <si>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</si>
  <si>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</si>
  <si>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</si>
  <si>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</si>
  <si>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</si>
  <si>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</si>
  <si>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</si>
  <si>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</si>
  <si>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</si>
  <si>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</si>
  <si>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</si>
  <si>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</si>
  <si>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</si>
  <si>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</si>
  <si>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</si>
  <si>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</si>
  <si>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</si>
  <si>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</si>
  <si>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</si>
  <si>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</si>
  <si>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</si>
  <si>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</si>
  <si>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</si>
  <si>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</si>
  <si>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</si>
  <si>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</si>
  <si>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</si>
  <si>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</si>
  <si>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</si>
  <si>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</si>
  <si>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</si>
  <si>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</si>
  <si>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</si>
  <si>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</si>
  <si>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</si>
  <si>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</si>
  <si>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</si>
  <si>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</si>
  <si>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</si>
  <si>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</si>
  <si>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</si>
  <si>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</si>
  <si>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</si>
  <si>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</si>
  <si>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</si>
  <si>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</si>
  <si>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</si>
  <si>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</si>
  <si>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</si>
  <si>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</si>
  <si>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</si>
  <si>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</si>
  <si>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</si>
  <si>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</si>
  <si>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</si>
  <si>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</si>
  <si>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</si>
  <si>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</si>
  <si>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</si>
  <si>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</si>
  <si>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</si>
  <si>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</si>
  <si>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</si>
  <si>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</si>
  <si>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</si>
  <si>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</si>
  <si>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</si>
  <si>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</si>
  <si>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</si>
  <si>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</si>
  <si>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</si>
  <si>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</si>
  <si>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</si>
  <si>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</si>
  <si>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</si>
  <si>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</si>
  <si>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</si>
  <si>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</si>
  <si>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</si>
  <si>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</si>
  <si>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</si>
  <si>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</si>
  <si>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</si>
  <si>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</si>
  <si>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</si>
  <si>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</si>
  <si>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</si>
  <si>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</si>
  <si>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</si>
  <si>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</si>
  <si>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</si>
  <si>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</si>
  <si>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</si>
  <si>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</si>
  <si>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</si>
  <si>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</si>
  <si>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</si>
  <si>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</si>
  <si>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</si>
  <si>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</si>
  <si>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</si>
  <si>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</si>
  <si>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</si>
  <si>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</si>
  <si>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</si>
  <si>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</si>
  <si>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</si>
  <si>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</si>
  <si>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</si>
  <si>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</si>
  <si>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</si>
  <si>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</si>
  <si>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</si>
  <si>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</si>
  <si>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</si>
  <si>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</si>
  <si>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</si>
  <si>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</si>
  <si>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</si>
  <si>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</si>
  <si>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</si>
  <si>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</si>
  <si>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</si>
  <si>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</si>
  <si>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</si>
  <si>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</si>
  <si>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</si>
  <si>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</si>
  <si>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</si>
  <si>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</si>
  <si>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</si>
  <si>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</si>
  <si>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</si>
  <si>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</si>
  <si>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</si>
  <si>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</si>
  <si>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</si>
  <si>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</si>
  <si>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</si>
  <si>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</si>
  <si>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</si>
  <si>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</si>
  <si>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</si>
  <si>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</si>
  <si>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</si>
  <si>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</si>
  <si>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</si>
  <si>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</si>
  <si>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</si>
  <si>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</si>
  <si>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</si>
  <si>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</si>
  <si>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</si>
  <si>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</si>
  <si>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</si>
  <si>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</si>
  <si>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</si>
  <si>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</si>
  <si>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</si>
  <si>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</si>
  <si>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</si>
  <si>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</si>
  <si>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</si>
  <si>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</si>
  <si>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</si>
  <si>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</si>
  <si>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</si>
  <si>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</si>
  <si>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</si>
  <si>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</si>
  <si>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</si>
  <si>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</si>
  <si>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</si>
  <si>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</si>
  <si>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</si>
  <si>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</si>
  <si>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</si>
  <si>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</si>
  <si>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</si>
  <si>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</si>
  <si>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</si>
  <si>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</si>
  <si>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</si>
  <si>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</si>
  <si>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</si>
  <si>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</si>
  <si>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</si>
  <si>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</si>
  <si>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</si>
  <si>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</si>
  <si>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</si>
  <si>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</si>
  <si>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</si>
  <si>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</si>
  <si>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</si>
  <si>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</si>
  <si>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</si>
  <si>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</si>
  <si>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</si>
  <si>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</si>
  <si>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</si>
  <si>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</si>
  <si>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</si>
  <si>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</si>
  <si>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</si>
  <si>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</si>
  <si>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</si>
  <si>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</si>
  <si>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</si>
  <si>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</si>
  <si>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</si>
  <si>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</si>
  <si>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</si>
  <si>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</si>
  <si>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</si>
  <si>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</si>
  <si>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</si>
  <si>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</si>
  <si>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</si>
  <si>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</si>
  <si>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</si>
  <si>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</si>
  <si>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</si>
  <si>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</si>
  <si>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</si>
  <si>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</si>
  <si>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</si>
  <si>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</si>
  <si>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</si>
  <si>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</si>
  <si>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</si>
  <si>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</si>
  <si>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</si>
  <si>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</si>
  <si>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</si>
  <si>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</si>
  <si>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</si>
  <si>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</si>
  <si>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</si>
  <si>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</si>
  <si>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</si>
  <si>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</si>
  <si>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</si>
  <si>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</si>
  <si>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</si>
  <si>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</si>
  <si>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</si>
  <si>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</si>
  <si>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</si>
  <si>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</si>
  <si>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</si>
  <si>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</si>
  <si>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</si>
  <si>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</si>
  <si>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</si>
  <si>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</si>
  <si>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</si>
  <si>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</si>
  <si>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</si>
  <si>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</si>
  <si>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</si>
  <si>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</si>
  <si>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</si>
  <si>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</si>
  <si>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</si>
  <si>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</si>
  <si>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</si>
  <si>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</si>
  <si>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</si>
  <si>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</si>
  <si>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</si>
  <si>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</si>
  <si>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</si>
  <si>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</si>
  <si>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</si>
  <si>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</si>
  <si>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</si>
  <si>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</si>
  <si>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</si>
  <si>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</si>
  <si>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</si>
  <si>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</si>
  <si>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</si>
  <si>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</si>
  <si>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</si>
  <si>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</si>
  <si>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</si>
  <si>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</si>
  <si>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</si>
  <si>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</si>
  <si>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</si>
  <si>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</si>
  <si>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</si>
  <si>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</si>
  <si>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</si>
  <si>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</si>
  <si>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</si>
  <si>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</si>
  <si>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</si>
  <si>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</si>
  <si>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</si>
  <si>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</si>
  <si>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</si>
  <si>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</si>
  <si>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</si>
  <si>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</si>
  <si>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</si>
  <si>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</si>
  <si>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</si>
  <si>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</si>
  <si>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</si>
  <si>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</si>
  <si>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</si>
  <si>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</si>
  <si>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</si>
  <si>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</si>
  <si>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</si>
  <si>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</si>
  <si>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</si>
  <si>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</si>
  <si>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</si>
  <si>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</si>
  <si>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</si>
  <si>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</si>
  <si>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</si>
  <si>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</si>
  <si>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</si>
  <si>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</si>
  <si>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</si>
  <si>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</si>
  <si>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</si>
  <si>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</si>
  <si>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</si>
  <si>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</si>
  <si>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</si>
  <si>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</si>
  <si>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</si>
  <si>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</si>
  <si>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</si>
  <si>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</si>
  <si>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</si>
  <si>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</si>
  <si>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</si>
  <si>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</si>
  <si>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</si>
  <si>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</si>
  <si>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</si>
  <si>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</si>
  <si>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</si>
  <si>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</si>
  <si>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</si>
  <si>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</si>
  <si>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</si>
  <si>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</si>
  <si>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</si>
  <si>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</si>
  <si>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</si>
  <si>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</si>
  <si>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</si>
  <si>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</si>
  <si>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</si>
  <si>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</si>
  <si>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</si>
  <si>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</si>
  <si>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</si>
  <si>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</si>
  <si>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</si>
  <si>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</si>
  <si>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</si>
  <si>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</si>
  <si>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</si>
  <si>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</si>
  <si>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</si>
  <si>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</si>
  <si>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</si>
  <si>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</si>
  <si>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</si>
  <si>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</si>
  <si>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</si>
  <si>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</si>
  <si>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</si>
  <si>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</si>
  <si>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</si>
  <si>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</si>
  <si>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</si>
  <si>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</si>
  <si>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</si>
  <si>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</si>
  <si>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</si>
  <si>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</si>
  <si>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</si>
  <si>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</si>
  <si>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</si>
  <si>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</si>
  <si>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</si>
  <si>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</si>
  <si>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</si>
  <si>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</si>
  <si>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</si>
  <si>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</si>
  <si>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</si>
  <si>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</si>
  <si>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</si>
  <si>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</si>
  <si>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</si>
  <si>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</si>
  <si>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</si>
  <si>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</si>
  <si>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</si>
  <si>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</si>
  <si>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</si>
  <si>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</si>
  <si>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</si>
  <si>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</si>
  <si>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</si>
  <si>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</si>
  <si>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</si>
  <si>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</si>
  <si>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</si>
  <si>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</si>
  <si>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</si>
  <si>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</si>
  <si>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</si>
  <si>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</si>
  <si>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</si>
  <si>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</si>
  <si>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</si>
  <si>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</si>
  <si>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</si>
  <si>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</si>
  <si>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</si>
  <si>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</si>
  <si>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</si>
  <si>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</si>
  <si>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</si>
  <si>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</si>
  <si>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</si>
  <si>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</si>
  <si>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</si>
  <si>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</si>
  <si>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</si>
  <si>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</si>
  <si>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</si>
  <si>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</si>
  <si>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</si>
  <si>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</si>
  <si>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</si>
  <si>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</si>
  <si>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</si>
  <si>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</si>
  <si>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</si>
  <si>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</si>
  <si>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</si>
  <si>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</si>
  <si>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</si>
  <si>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</si>
  <si>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</si>
  <si>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</si>
  <si>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</si>
  <si>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</si>
  <si>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</si>
  <si>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</si>
  <si>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</si>
  <si>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</si>
  <si>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</si>
  <si>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</si>
  <si>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</si>
  <si>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</si>
  <si>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</si>
  <si>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</si>
  <si>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</si>
  <si>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</si>
  <si>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</si>
  <si>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</si>
  <si>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</si>
  <si>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</si>
  <si>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</si>
  <si>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</si>
  <si>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</si>
  <si>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</si>
  <si>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</si>
  <si>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</si>
  <si>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</si>
  <si>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</si>
  <si>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</si>
  <si>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</si>
  <si>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</si>
  <si>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</si>
  <si>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</si>
  <si>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</si>
  <si>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</si>
  <si>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</si>
  <si>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</si>
  <si>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</si>
  <si>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</si>
  <si>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</si>
  <si>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</si>
  <si>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</si>
  <si>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</si>
  <si>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</si>
  <si>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</si>
  <si>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</si>
  <si>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</si>
  <si>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</si>
  <si>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</si>
  <si>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</si>
  <si>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</si>
  <si>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</si>
  <si>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</si>
  <si>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</si>
  <si>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</si>
  <si>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</si>
  <si>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</si>
  <si>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</si>
  <si>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</si>
  <si>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</si>
  <si>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</si>
  <si>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</si>
  <si>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</si>
  <si>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</si>
  <si>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</si>
  <si>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</si>
  <si>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</si>
  <si>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</si>
  <si>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</si>
  <si>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</si>
  <si>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</si>
  <si>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</si>
  <si>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</si>
  <si>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</si>
  <si>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</si>
  <si>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</si>
  <si>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</si>
  <si>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</si>
  <si>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</si>
  <si>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</si>
  <si>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</si>
  <si>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</si>
  <si>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</si>
  <si>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</si>
  <si>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</si>
  <si>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</si>
  <si>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</si>
  <si>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</si>
  <si>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</si>
  <si>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</si>
  <si>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</si>
  <si>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</si>
  <si>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</si>
  <si>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</si>
  <si>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</si>
  <si>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</si>
  <si>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</si>
  <si>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</si>
  <si>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</si>
  <si>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</si>
  <si>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</si>
  <si>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</si>
  <si>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</si>
  <si>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</si>
  <si>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</si>
  <si>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</si>
  <si>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</si>
  <si>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</si>
  <si>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</si>
  <si>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</si>
  <si>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</si>
  <si>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</si>
  <si>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</si>
  <si>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</si>
  <si>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</si>
  <si>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</si>
  <si>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</si>
  <si>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</si>
  <si>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</si>
  <si>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</si>
  <si>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</si>
  <si>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</si>
  <si>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</si>
  <si>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</si>
  <si>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</si>
  <si>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</si>
  <si>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</si>
  <si>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</si>
  <si>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</si>
  <si>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</si>
  <si>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</si>
  <si>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</si>
  <si>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</si>
  <si>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</si>
  <si>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</si>
  <si>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</si>
  <si>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</si>
  <si>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</si>
  <si>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</si>
  <si>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</si>
  <si>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</si>
  <si>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</si>
  <si>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</si>
  <si>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</si>
  <si>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</si>
  <si>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</si>
  <si>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</si>
  <si>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</si>
  <si>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</si>
  <si>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</si>
  <si>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</si>
  <si>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</si>
  <si>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</si>
  <si>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</si>
  <si>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</si>
  <si>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</si>
  <si>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</si>
  <si>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</si>
  <si>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</si>
  <si>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</si>
  <si>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</si>
  <si>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</si>
  <si>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</si>
  <si>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</si>
  <si>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</si>
  <si>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</si>
  <si>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</si>
  <si>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</si>
  <si>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</si>
  <si>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</si>
  <si>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</si>
  <si>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</si>
  <si>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</si>
  <si>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</si>
  <si>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</si>
  <si>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</si>
  <si>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</si>
  <si>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</si>
  <si>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</si>
  <si>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</si>
  <si>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</si>
  <si>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</si>
  <si>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</si>
  <si>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</si>
  <si>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</si>
  <si>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</si>
  <si>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</si>
  <si>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</si>
  <si>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</si>
  <si>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</si>
  <si>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</si>
  <si>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</si>
  <si>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</si>
  <si>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</si>
  <si>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</si>
  <si>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</si>
  <si>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</si>
  <si>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</si>
  <si>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</si>
  <si>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</si>
  <si>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</si>
  <si>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</si>
  <si>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</si>
  <si>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</si>
  <si>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</si>
  <si>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</si>
  <si>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</si>
  <si>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</si>
  <si>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</si>
  <si>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</si>
  <si>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</si>
  <si>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</si>
  <si>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</si>
  <si>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</si>
  <si>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</si>
  <si>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</si>
  <si>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</si>
  <si>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</si>
  <si>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</si>
  <si>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</si>
  <si>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</si>
  <si>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</si>
  <si>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</si>
  <si>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</si>
  <si>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</si>
  <si>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</si>
  <si>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</si>
  <si>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</si>
  <si>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</si>
  <si>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</si>
  <si>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</si>
  <si>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</si>
  <si>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</si>
  <si>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</si>
  <si>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</si>
  <si>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</si>
  <si>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</si>
  <si>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</si>
  <si>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</si>
  <si>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</si>
  <si>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</si>
  <si>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</si>
  <si>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</si>
  <si>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</si>
  <si>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</si>
  <si>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</si>
  <si>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</si>
  <si>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</si>
  <si>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</si>
  <si>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</si>
  <si>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</si>
  <si>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</si>
  <si>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</si>
  <si>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</si>
  <si>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</si>
  <si>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</si>
  <si>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</si>
  <si>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</si>
  <si>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</si>
  <si>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</si>
  <si>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</si>
  <si>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</si>
  <si>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</si>
  <si>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</si>
  <si>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</si>
  <si>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</si>
  <si>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</si>
  <si>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</si>
  <si>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</si>
  <si>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</si>
  <si>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</si>
  <si>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</si>
  <si>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</si>
  <si>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</si>
  <si>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</si>
  <si>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</si>
  <si>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</si>
  <si>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</si>
  <si>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</si>
  <si>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</si>
  <si>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</si>
  <si>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</si>
  <si>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</si>
  <si>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</si>
  <si>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</si>
  <si>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</si>
  <si>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</si>
  <si>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</si>
  <si>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</si>
  <si>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</si>
  <si>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</si>
  <si>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</si>
  <si>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</si>
  <si>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</si>
  <si>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</si>
  <si>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</si>
  <si>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</si>
  <si>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</si>
  <si>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</si>
  <si>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</si>
  <si>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</si>
  <si>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</si>
  <si>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</si>
  <si>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</si>
  <si>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</si>
  <si>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</si>
  <si>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</si>
  <si>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</si>
  <si>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</si>
  <si>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</si>
  <si>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</si>
  <si>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</si>
  <si>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</si>
  <si>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</si>
  <si>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</si>
  <si>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</si>
  <si>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</si>
  <si>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</si>
  <si>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</si>
  <si>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</si>
  <si>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</si>
  <si>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</si>
  <si>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</si>
  <si>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</si>
  <si>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</si>
  <si>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</si>
  <si>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</si>
  <si>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</si>
  <si>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</si>
  <si>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</si>
  <si>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</si>
  <si>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</si>
  <si>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</si>
  <si>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</si>
  <si>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</si>
  <si>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</si>
  <si>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</si>
  <si>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</si>
  <si>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</si>
  <si>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</si>
  <si>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</si>
  <si>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</si>
  <si>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</si>
  <si>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</si>
  <si>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</si>
  <si>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</si>
  <si>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</si>
  <si>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</si>
  <si>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</si>
  <si>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</si>
  <si>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</si>
  <si>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</si>
  <si>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</si>
  <si>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</si>
  <si>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</si>
  <si>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</si>
  <si>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</si>
  <si>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</si>
  <si>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</si>
  <si>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</si>
  <si>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</si>
  <si>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</si>
  <si>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</si>
  <si>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</si>
  <si>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</si>
  <si>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</si>
  <si>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</si>
  <si>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</si>
  <si>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</si>
  <si>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</si>
  <si>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</si>
  <si>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</si>
  <si>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</si>
  <si>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</si>
  <si>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</si>
  <si>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</si>
  <si>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</si>
  <si>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</si>
  <si>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</si>
  <si>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</si>
  <si>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</si>
  <si>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</si>
  <si>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</si>
  <si>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</si>
  <si>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</si>
  <si>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</si>
  <si>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</si>
  <si>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</si>
  <si>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</si>
  <si>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</si>
  <si>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</si>
  <si>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</si>
  <si>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</si>
  <si>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</si>
  <si>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</si>
  <si>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</si>
  <si>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</si>
  <si>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</si>
  <si>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</si>
  <si>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</si>
  <si>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</si>
  <si>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</si>
  <si>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</si>
  <si>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</si>
  <si>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</si>
  <si>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</si>
  <si>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</si>
  <si>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</si>
  <si>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</si>
  <si>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</si>
  <si>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</si>
  <si>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</si>
  <si>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</si>
  <si>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</si>
  <si>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</si>
  <si>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</si>
  <si>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</si>
  <si>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</si>
  <si>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</si>
  <si>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</si>
  <si>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</si>
  <si>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</si>
  <si>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</si>
  <si>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</si>
  <si>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</si>
  <si>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</si>
  <si>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</si>
  <si>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</si>
  <si>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</si>
  <si>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</si>
  <si>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</si>
  <si>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</si>
  <si>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</si>
  <si>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</si>
  <si>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</si>
  <si>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</si>
  <si>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</si>
  <si>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</si>
  <si>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</si>
  <si>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</si>
  <si>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</si>
  <si>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</si>
  <si>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</si>
  <si>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</si>
  <si>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</si>
  <si>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</si>
  <si>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</si>
  <si>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</si>
  <si>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</si>
  <si>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</si>
  <si>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</si>
  <si>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</si>
  <si>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</si>
  <si>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</si>
  <si>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</si>
  <si>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</si>
  <si>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</si>
  <si>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</si>
  <si>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</si>
  <si>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</si>
  <si>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</si>
  <si>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</si>
  <si>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</si>
  <si>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</si>
  <si>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</si>
  <si>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</si>
  <si>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</si>
  <si>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</si>
  <si>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</si>
  <si>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</si>
  <si>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</si>
  <si>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</si>
  <si>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</si>
  <si>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</si>
  <si>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</si>
  <si>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</si>
  <si>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</si>
  <si>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</si>
  <si>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</si>
  <si>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</si>
  <si>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</si>
  <si>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</si>
  <si>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</si>
  <si>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</si>
  <si>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</si>
  <si>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</si>
  <si>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</si>
  <si>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</si>
  <si>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</si>
  <si>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</si>
  <si>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</si>
  <si>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</si>
  <si>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</si>
  <si>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</si>
  <si>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</si>
  <si>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</si>
  <si>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</si>
  <si>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</si>
  <si>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</si>
  <si>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</si>
  <si>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</si>
  <si>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</si>
  <si>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</si>
  <si>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</si>
  <si>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</si>
  <si>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</si>
  <si>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</si>
  <si>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</si>
  <si>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</si>
  <si>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</si>
  <si>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</si>
  <si>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</si>
  <si>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</si>
  <si>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</si>
  <si>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</si>
  <si>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</si>
  <si>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</si>
  <si>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</si>
  <si>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</si>
  <si>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</si>
  <si>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</si>
  <si>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</si>
  <si>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</si>
  <si>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</si>
  <si>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</si>
  <si>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</si>
  <si>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</si>
  <si>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</si>
  <si>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</si>
  <si>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</si>
  <si>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</si>
  <si>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</si>
  <si>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</si>
  <si>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</si>
  <si>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</si>
  <si>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</si>
  <si>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</si>
  <si>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</si>
  <si>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</si>
  <si>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</si>
  <si>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</si>
  <si>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</si>
  <si>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</si>
  <si>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</si>
  <si>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</si>
  <si>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</si>
  <si>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</si>
  <si>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</si>
  <si>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</si>
  <si>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</si>
  <si>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</si>
  <si>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</si>
  <si>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</si>
  <si>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</si>
  <si>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</si>
  <si>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</si>
  <si>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</si>
  <si>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</si>
  <si>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</si>
  <si>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</si>
  <si>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</si>
  <si>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</si>
  <si>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</si>
  <si>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</si>
  <si>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</si>
  <si>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</si>
  <si>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</si>
  <si>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</si>
  <si>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</si>
  <si>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</si>
  <si>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</si>
  <si>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</si>
  <si>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</si>
  <si>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</si>
  <si>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</si>
  <si>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</si>
  <si>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</si>
  <si>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</si>
  <si>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</si>
  <si>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</si>
  <si>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</si>
  <si>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</si>
  <si>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</si>
  <si>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</si>
  <si>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</si>
  <si>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</si>
  <si>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</si>
  <si>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</si>
  <si>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</si>
  <si>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</si>
  <si>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</si>
  <si>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</si>
  <si>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</si>
  <si>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</si>
  <si>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</si>
  <si>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</si>
  <si>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</si>
  <si>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</si>
  <si>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</si>
  <si>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</si>
  <si>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</si>
  <si>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</si>
  <si>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</si>
  <si>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</si>
  <si>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</si>
  <si>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</si>
  <si>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</si>
  <si>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</si>
  <si>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</si>
  <si>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</si>
  <si>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</si>
  <si>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</si>
  <si>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</si>
  <si>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</si>
  <si>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</si>
  <si>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</si>
  <si>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</si>
  <si>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</si>
  <si>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</si>
  <si>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</si>
  <si>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</si>
  <si>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</si>
  <si>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</si>
  <si>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</si>
  <si>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</si>
  <si>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</si>
  <si>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</si>
  <si>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</si>
  <si>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</si>
  <si>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</si>
  <si>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</si>
  <si>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</si>
  <si>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</si>
  <si>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</si>
  <si>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</si>
  <si>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</si>
  <si>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</si>
  <si>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</si>
  <si>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</si>
  <si>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</si>
  <si>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</si>
  <si>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</si>
  <si>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</si>
  <si>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</si>
  <si>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</si>
  <si>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</si>
  <si>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</si>
  <si>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</si>
  <si>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</si>
  <si>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</si>
  <si>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</si>
  <si>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</si>
  <si>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</si>
  <si>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</si>
  <si>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</si>
  <si>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</si>
  <si>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</si>
  <si>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</si>
  <si>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</si>
  <si>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</si>
  <si>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</si>
  <si>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</si>
  <si>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</si>
  <si>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</si>
  <si>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</si>
  <si>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</si>
  <si>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</si>
  <si>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</si>
  <si>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</si>
  <si>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</si>
  <si>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</si>
  <si>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</si>
  <si>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</si>
  <si>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</si>
  <si>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</si>
  <si>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</si>
  <si>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</si>
  <si>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</si>
  <si>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</si>
  <si>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</si>
  <si>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</si>
  <si>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</si>
  <si>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</si>
  <si>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</si>
  <si>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</si>
  <si>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</si>
  <si>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</si>
  <si>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</si>
  <si>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</si>
  <si>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</si>
  <si>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</si>
  <si>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</si>
  <si>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</si>
  <si>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</si>
  <si>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</si>
  <si>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</si>
  <si>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</si>
  <si>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</si>
  <si>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</si>
  <si>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</si>
  <si>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</si>
  <si>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</si>
  <si>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</si>
  <si>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</si>
  <si>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</si>
  <si>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</si>
  <si>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</si>
  <si>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</si>
  <si>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</si>
  <si>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</si>
  <si>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</si>
  <si>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</si>
  <si>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</si>
  <si>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</si>
  <si>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</si>
  <si>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</si>
  <si>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</si>
  <si>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</si>
  <si>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</si>
  <si>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</si>
  <si>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</si>
  <si>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</si>
  <si>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</si>
  <si>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</si>
  <si>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</si>
  <si>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</si>
  <si>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</si>
  <si>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</si>
  <si>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</si>
  <si>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</si>
  <si>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</si>
  <si>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</si>
  <si>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</si>
  <si>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</si>
  <si>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</si>
  <si>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</si>
  <si>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</si>
  <si>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</si>
  <si>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</si>
  <si>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</si>
  <si>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</si>
  <si>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</si>
  <si>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</si>
  <si>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</si>
  <si>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</si>
  <si>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</si>
  <si>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</si>
  <si>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</si>
  <si>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</si>
  <si>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</si>
  <si>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</si>
  <si>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</si>
  <si>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</si>
  <si>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</si>
  <si>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</si>
  <si>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</si>
  <si>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</si>
  <si>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</si>
  <si>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</si>
  <si>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</si>
  <si>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</si>
  <si>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</si>
  <si>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</si>
  <si>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</si>
  <si>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</si>
  <si>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</si>
  <si>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</si>
  <si>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</si>
  <si>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</si>
  <si>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</si>
  <si>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</si>
  <si>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</si>
  <si>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</si>
  <si>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</si>
  <si>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</si>
  <si>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</si>
  <si>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</si>
  <si>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</si>
  <si>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</si>
  <si>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</si>
  <si>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</si>
  <si>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</si>
  <si>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</si>
  <si>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</si>
  <si>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</si>
  <si>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</si>
  <si>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</si>
  <si>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</si>
  <si>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</si>
  <si>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</si>
  <si>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</si>
  <si>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</si>
  <si>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</si>
  <si>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</si>
  <si>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</si>
  <si>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</si>
  <si>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</si>
  <si>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</si>
  <si>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</si>
  <si>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</si>
  <si>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</si>
  <si>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</si>
  <si>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</si>
  <si>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</si>
  <si>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</si>
  <si>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</si>
  <si>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</si>
  <si>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</si>
  <si>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</si>
  <si>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</si>
  <si>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</si>
  <si>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</si>
  <si>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</si>
  <si>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</si>
  <si>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</si>
  <si>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</si>
  <si>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</si>
  <si>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</si>
  <si>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</si>
  <si>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</si>
  <si>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</si>
  <si>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</si>
  <si>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</si>
  <si>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</si>
  <si>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</si>
  <si>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</si>
  <si>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</si>
  <si>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</si>
  <si>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</si>
  <si>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</si>
  <si>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</si>
  <si>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</si>
  <si>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</si>
  <si>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</si>
  <si>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</si>
  <si>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</si>
  <si>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</si>
  <si>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</si>
  <si>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</si>
  <si>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</si>
  <si>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</si>
  <si>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</si>
  <si>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</si>
  <si>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</si>
  <si>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</si>
  <si>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</si>
  <si>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</si>
  <si>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</si>
  <si>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</si>
  <si>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</si>
  <si>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</si>
  <si>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</si>
  <si>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</si>
  <si>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</si>
  <si>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</si>
  <si>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</si>
  <si>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</si>
  <si>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</si>
  <si>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</si>
  <si>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</si>
  <si>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</si>
  <si>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</si>
  <si>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</si>
  <si>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</si>
  <si>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</si>
  <si>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</si>
  <si>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</si>
  <si>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</si>
  <si>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</si>
  <si>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</si>
  <si>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</si>
  <si>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</si>
  <si>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</si>
  <si>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</si>
  <si>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</si>
  <si>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</si>
  <si>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</si>
  <si>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</si>
  <si>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</si>
  <si>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</si>
  <si>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</si>
  <si>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</si>
  <si>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</si>
  <si>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</si>
  <si>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</si>
  <si>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</si>
  <si>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</si>
  <si>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</si>
  <si>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</si>
  <si>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</si>
  <si>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</si>
  <si>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</si>
  <si>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</si>
  <si>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</si>
  <si>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</si>
  <si>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</si>
  <si>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</si>
  <si>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</si>
  <si>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</si>
  <si>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</si>
  <si>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</si>
  <si>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</si>
  <si>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</si>
  <si>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</si>
  <si>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</si>
  <si>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</si>
  <si>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</si>
  <si>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</si>
  <si>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</si>
  <si>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</si>
  <si>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</si>
  <si>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</si>
  <si>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</si>
  <si>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</si>
  <si>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</si>
  <si>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</si>
  <si>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</si>
  <si>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</si>
  <si>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</si>
  <si>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</si>
  <si>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</si>
  <si>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</si>
  <si>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</si>
  <si>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</si>
  <si>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</si>
  <si>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</si>
  <si>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</si>
  <si>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</si>
  <si>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</si>
  <si>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</si>
  <si>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</si>
  <si>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</si>
  <si>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</si>
  <si>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</si>
  <si>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</si>
  <si>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</si>
  <si>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</si>
  <si>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</si>
  <si>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</si>
  <si>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</si>
  <si>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</si>
  <si>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</si>
  <si>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</si>
  <si>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</si>
  <si>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</si>
  <si>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</si>
  <si>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</si>
  <si>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</si>
  <si>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</si>
  <si>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</si>
  <si>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</si>
  <si>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</si>
  <si>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</si>
  <si>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</si>
  <si>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</si>
  <si>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</si>
  <si>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</si>
  <si>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</si>
  <si>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</si>
  <si>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</si>
  <si>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</si>
  <si>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</si>
  <si>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</si>
  <si>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</si>
  <si>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</si>
  <si>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</si>
  <si>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</si>
  <si>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</si>
  <si>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</si>
  <si>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</si>
  <si>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</si>
  <si>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</si>
  <si>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</si>
  <si>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</si>
  <si>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</si>
  <si>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</si>
  <si>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</si>
  <si>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</si>
  <si>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</si>
  <si>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</si>
  <si>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</si>
  <si>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</si>
  <si>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</si>
  <si>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</si>
  <si>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</si>
  <si>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</si>
  <si>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</si>
  <si>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</si>
  <si>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</si>
  <si>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</si>
  <si>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</si>
  <si>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</si>
  <si>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</si>
  <si>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</si>
  <si>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</si>
  <si>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</si>
  <si>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</si>
  <si>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</si>
  <si>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</si>
  <si>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</si>
  <si>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</si>
  <si>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</si>
  <si>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</si>
  <si>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</si>
  <si>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</si>
  <si>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</si>
  <si>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</si>
  <si>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</si>
  <si>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</si>
  <si>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</si>
  <si>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</si>
  <si>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</si>
  <si>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</si>
  <si>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</si>
  <si>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</si>
  <si>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</si>
  <si>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</si>
  <si>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</si>
  <si>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</si>
  <si>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</si>
  <si>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</si>
  <si>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</si>
  <si>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</si>
  <si>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</si>
  <si>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</si>
  <si>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</si>
  <si>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</si>
  <si>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</si>
  <si>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</si>
  <si>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</si>
  <si>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</si>
  <si>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</si>
  <si>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</si>
  <si>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</si>
  <si>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</si>
  <si>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</si>
  <si>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</si>
  <si>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</si>
  <si>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</si>
  <si>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</si>
  <si>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</si>
  <si>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</si>
  <si>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</si>
  <si>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</si>
  <si>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</si>
  <si>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</si>
  <si>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</si>
  <si>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</si>
  <si>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</si>
  <si>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</si>
  <si>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</si>
  <si>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</si>
  <si>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</si>
  <si>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</si>
  <si>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</si>
  <si>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</si>
  <si>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</si>
  <si>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</si>
  <si>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</si>
  <si>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</si>
  <si>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</si>
  <si>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</si>
  <si>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</si>
  <si>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</si>
  <si>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</si>
  <si>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</si>
  <si>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</si>
  <si>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</si>
  <si>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</si>
  <si>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</si>
  <si>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</si>
  <si>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</si>
  <si>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</si>
  <si>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</si>
  <si>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</si>
  <si>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</si>
  <si>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</si>
  <si>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</si>
  <si>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</si>
  <si>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</si>
  <si>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</si>
  <si>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</si>
  <si>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</si>
  <si>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</si>
  <si>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</si>
  <si>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</si>
  <si>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</si>
  <si>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</si>
  <si>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</si>
  <si>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</si>
  <si>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</si>
  <si>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</si>
  <si>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</si>
  <si>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</si>
  <si>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</si>
  <si>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</si>
  <si>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</si>
  <si>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</si>
  <si>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</si>
  <si>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</si>
  <si>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</si>
  <si>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</si>
  <si>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</si>
  <si>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</si>
  <si>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</si>
  <si>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</si>
  <si>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</si>
  <si>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</si>
  <si>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</si>
  <si>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</si>
  <si>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</si>
  <si>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</si>
  <si>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</si>
  <si>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</si>
  <si>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</si>
  <si>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</si>
  <si>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</si>
  <si>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</si>
  <si>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</si>
  <si>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</si>
  <si>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</si>
  <si>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</si>
  <si>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</si>
  <si>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</si>
  <si>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</si>
  <si>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</si>
  <si>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</si>
  <si>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</si>
  <si>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</si>
  <si>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</si>
  <si>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</si>
  <si>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</si>
  <si>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</si>
  <si>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</si>
  <si>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</si>
  <si>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</si>
  <si>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</si>
  <si>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</si>
  <si>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</si>
  <si>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</si>
  <si>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</si>
  <si>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</si>
  <si>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</si>
  <si>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</si>
  <si>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</si>
  <si>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</si>
  <si>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</si>
  <si>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</si>
  <si>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</si>
  <si>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</si>
  <si>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</si>
  <si>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</si>
  <si>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</si>
  <si>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</si>
  <si>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</si>
  <si>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</si>
  <si>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</si>
  <si>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</si>
  <si>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</si>
  <si>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</si>
  <si>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</si>
  <si>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</si>
  <si>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</si>
  <si>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</si>
  <si>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</si>
  <si>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</si>
  <si>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</si>
  <si>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</si>
  <si>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</si>
  <si>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</si>
  <si>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</si>
  <si>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</si>
  <si>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</si>
  <si>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</si>
  <si>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</si>
  <si>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</si>
  <si>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</si>
  <si>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</si>
  <si>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</si>
  <si>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</si>
  <si>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</si>
  <si>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</si>
  <si>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</si>
  <si>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</si>
  <si>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</si>
  <si>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</si>
  <si>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</si>
  <si>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</si>
  <si>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</si>
  <si>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</si>
  <si>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</si>
  <si>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</si>
  <si>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</si>
  <si>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</si>
  <si>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</si>
  <si>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</si>
  <si>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</si>
  <si>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</si>
  <si>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</si>
  <si>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</si>
  <si>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</si>
  <si>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</si>
  <si>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</si>
  <si>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</si>
  <si>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</si>
  <si>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</si>
  <si>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</si>
  <si>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</si>
  <si>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</si>
  <si>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</si>
  <si>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</si>
  <si>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</si>
  <si>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</si>
  <si>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</si>
  <si>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</si>
  <si>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</si>
  <si>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</si>
  <si>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</si>
  <si>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</si>
  <si>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</si>
  <si>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</si>
  <si>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</si>
  <si>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</si>
  <si>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</si>
  <si>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</si>
  <si>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</si>
  <si>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</si>
  <si>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</si>
  <si>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</si>
  <si>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</si>
  <si>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</si>
  <si>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</si>
  <si>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</si>
  <si>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</si>
  <si>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</si>
  <si>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</si>
  <si>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</si>
  <si>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</si>
  <si>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</si>
  <si>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</si>
  <si>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</si>
  <si>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</si>
  <si>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</si>
  <si>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</si>
  <si>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</si>
  <si>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</si>
  <si>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</si>
  <si>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</si>
  <si>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</si>
  <si>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</si>
  <si>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</si>
  <si>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</si>
  <si>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</si>
  <si>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</si>
  <si>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</si>
  <si>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</si>
  <si>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</si>
  <si>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</si>
  <si>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</si>
  <si>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</si>
  <si>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</si>
  <si>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</si>
  <si>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</si>
  <si>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</si>
  <si>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</si>
  <si>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</si>
  <si>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</si>
  <si>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</si>
  <si>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</si>
  <si>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</si>
  <si>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</si>
  <si>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</si>
  <si>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</si>
  <si>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</si>
  <si>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</si>
  <si>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</si>
  <si>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</si>
  <si>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</si>
  <si>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</si>
  <si>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</si>
  <si>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</si>
  <si>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</si>
  <si>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</si>
  <si>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</si>
  <si>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</si>
  <si>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</si>
  <si>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</si>
  <si>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</si>
  <si>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</si>
  <si>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</si>
  <si>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</si>
  <si>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</si>
  <si>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</si>
  <si>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</si>
  <si>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</si>
  <si>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</si>
  <si>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</si>
  <si>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</si>
  <si>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</si>
  <si>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</si>
  <si>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</si>
  <si>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</si>
  <si>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</si>
  <si>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</si>
  <si>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</si>
  <si>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</si>
  <si>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</si>
  <si>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</si>
  <si>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</si>
  <si>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</si>
  <si>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</si>
  <si>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</si>
  <si>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</si>
  <si>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</si>
  <si>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</si>
  <si>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</si>
  <si>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</si>
  <si>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</si>
  <si>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</si>
  <si>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</si>
  <si>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</si>
  <si>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</si>
  <si>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</si>
  <si>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</si>
  <si>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</si>
  <si>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</si>
  <si>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</si>
  <si>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</si>
  <si>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</si>
  <si>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</si>
  <si>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</si>
  <si>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</si>
  <si>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</si>
  <si>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</si>
  <si>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</si>
  <si>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</si>
  <si>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</si>
  <si>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</si>
  <si>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</si>
  <si>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</si>
  <si>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</si>
  <si>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</si>
  <si>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</si>
  <si>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</si>
  <si>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</si>
  <si>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</si>
  <si>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</si>
  <si>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</si>
  <si>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</si>
  <si>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</si>
  <si>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</si>
  <si>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</si>
  <si>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</si>
  <si>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</si>
  <si>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</si>
  <si>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</si>
  <si>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</si>
  <si>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</si>
  <si>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</si>
  <si>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</si>
  <si>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</si>
  <si>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</si>
  <si>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</si>
  <si>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</si>
  <si>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</si>
  <si>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</si>
  <si>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</si>
  <si>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</si>
  <si>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</si>
  <si>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</si>
  <si>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</si>
  <si>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</si>
  <si>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</si>
  <si>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</si>
  <si>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</si>
  <si>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</si>
  <si>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</si>
  <si>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</si>
  <si>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</si>
  <si>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</si>
  <si>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</si>
  <si>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</si>
  <si>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</si>
  <si>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</si>
  <si>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</si>
  <si>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</si>
  <si>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</si>
  <si>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</si>
  <si>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</si>
  <si>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</si>
  <si>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</si>
  <si>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</si>
  <si>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</si>
  <si>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</si>
  <si>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</si>
  <si>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</si>
  <si>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</si>
  <si>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</si>
  <si>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</si>
  <si>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</si>
  <si>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</si>
  <si>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</si>
  <si>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</si>
  <si>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</si>
  <si>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</si>
  <si>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</si>
  <si>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</si>
  <si>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</si>
  <si>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</si>
  <si>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</si>
  <si>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</si>
  <si>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</si>
  <si>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</si>
  <si>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</si>
  <si>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</si>
  <si>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</si>
  <si>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</si>
  <si>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</si>
  <si>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</si>
  <si>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</si>
  <si>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</si>
  <si>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</si>
  <si>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</si>
  <si>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</si>
  <si>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</si>
  <si>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</si>
  <si>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</si>
  <si>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</si>
  <si>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</si>
  <si>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</si>
  <si>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</si>
  <si>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</si>
  <si>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</si>
  <si>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</si>
  <si>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</si>
  <si>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</si>
  <si>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</si>
  <si>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</si>
  <si>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</si>
  <si>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</si>
  <si>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</si>
  <si>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</si>
  <si>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</si>
  <si>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</si>
  <si>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</si>
  <si>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</si>
  <si>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</si>
  <si>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</si>
  <si>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</si>
  <si>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</si>
  <si>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</si>
  <si>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</si>
  <si>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</si>
  <si>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</si>
  <si>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</si>
  <si>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</si>
  <si>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</si>
  <si>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</si>
  <si>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</si>
  <si>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</si>
  <si>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</si>
  <si>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</si>
  <si>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</si>
  <si>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</si>
  <si>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</si>
  <si>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</si>
  <si>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</si>
  <si>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</si>
  <si>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</si>
  <si>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</si>
  <si>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</si>
  <si>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</si>
  <si>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</si>
  <si>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</si>
  <si>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</si>
  <si>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</si>
  <si>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</si>
  <si>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</si>
  <si>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</si>
  <si>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</si>
  <si>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</si>
  <si>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</si>
  <si>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</si>
  <si>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</si>
  <si>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</si>
  <si>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</si>
  <si>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</si>
  <si>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</si>
  <si>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</si>
  <si>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</si>
  <si>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</si>
  <si>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</si>
  <si>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</si>
  <si>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</si>
  <si>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</si>
  <si>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</si>
  <si>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</si>
  <si>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</si>
  <si>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</si>
  <si>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</si>
  <si>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</si>
  <si>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</si>
  <si>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</si>
  <si>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</si>
  <si>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</si>
  <si>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</si>
  <si>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</si>
  <si>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</si>
  <si>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</si>
  <si>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</si>
  <si>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</si>
  <si>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</si>
  <si>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</si>
  <si>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</si>
  <si>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</si>
  <si>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</si>
  <si>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</si>
  <si>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</si>
  <si>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</si>
  <si>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</si>
  <si>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</si>
  <si>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</si>
  <si>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</si>
  <si>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</si>
  <si>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</si>
  <si>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</si>
  <si>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</si>
  <si>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</si>
  <si>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</si>
  <si>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</si>
  <si>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</si>
  <si>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</si>
  <si>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</si>
  <si>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</si>
  <si>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</si>
  <si>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</si>
  <si>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</si>
  <si>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</si>
  <si>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</si>
  <si>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</si>
  <si>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</si>
  <si>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</si>
  <si>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</si>
  <si>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</si>
  <si>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</si>
  <si>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</si>
  <si>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</si>
  <si>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</si>
  <si>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</si>
  <si>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</si>
  <si>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</si>
  <si>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</si>
  <si>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</si>
  <si>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</si>
  <si>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</si>
  <si>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</si>
  <si>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</si>
  <si>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</si>
  <si>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</si>
  <si>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</si>
  <si>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</si>
  <si>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</si>
  <si>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</si>
  <si>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</si>
  <si>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</si>
  <si>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</si>
  <si>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</si>
  <si>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</si>
  <si>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</si>
  <si>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</si>
  <si>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</si>
  <si>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</si>
  <si>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</si>
  <si>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</si>
  <si>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</si>
  <si>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</si>
  <si>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</si>
  <si>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</si>
  <si>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</si>
  <si>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</si>
  <si>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</si>
  <si>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</si>
  <si>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</si>
  <si>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</si>
  <si>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</si>
  <si>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</si>
  <si>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</si>
  <si>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</si>
  <si>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</si>
  <si>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</si>
  <si>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</si>
  <si>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</si>
  <si>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</si>
  <si>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</si>
  <si>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</si>
  <si>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</si>
  <si>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</si>
  <si>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</si>
  <si>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</si>
  <si>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</si>
  <si>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</si>
  <si>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</si>
  <si>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</si>
  <si>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</si>
  <si>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</si>
  <si>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</si>
  <si>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</si>
  <si>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</si>
  <si>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</si>
  <si>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</si>
  <si>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</si>
  <si>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</si>
  <si>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</si>
  <si>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</si>
  <si>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</si>
  <si>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</si>
  <si>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</si>
  <si>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</si>
  <si>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</si>
  <si>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</si>
  <si>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</si>
  <si>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</si>
  <si>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</si>
  <si>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</si>
  <si>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</si>
  <si>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</si>
  <si>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</si>
  <si>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</si>
  <si>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</si>
  <si>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</si>
  <si>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</si>
  <si>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</si>
  <si>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</si>
  <si>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</si>
  <si>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</si>
  <si>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</si>
  <si>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</si>
  <si>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</si>
  <si>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</si>
  <si>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</si>
  <si>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</si>
  <si>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</si>
  <si>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</si>
  <si>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</si>
  <si>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</si>
  <si>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</si>
  <si>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</si>
  <si>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</si>
  <si>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</si>
  <si>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</si>
  <si>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</si>
  <si>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</si>
  <si>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</si>
  <si>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</si>
  <si>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</si>
  <si>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</si>
  <si>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</si>
  <si>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</si>
  <si>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</si>
  <si>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</si>
  <si>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</si>
  <si>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</si>
  <si>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</si>
  <si>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</si>
  <si>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</si>
  <si>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</si>
  <si>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</si>
  <si>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</si>
  <si>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</si>
  <si>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</si>
  <si>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</si>
  <si>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</si>
  <si>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</si>
  <si>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</si>
  <si>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</si>
  <si>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</si>
  <si>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</si>
  <si>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</si>
  <si>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</si>
  <si>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</si>
  <si>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</si>
  <si>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</si>
  <si>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</si>
  <si>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</si>
  <si>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</si>
  <si>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</si>
  <si>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</si>
  <si>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</si>
  <si>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</si>
  <si>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</si>
  <si>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</si>
  <si>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</si>
  <si>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</si>
  <si>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</si>
  <si>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</si>
  <si>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</si>
  <si>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</si>
  <si>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</si>
  <si>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</si>
  <si>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</si>
  <si>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</si>
  <si>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</si>
  <si>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</si>
  <si>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</si>
  <si>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</si>
  <si>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</si>
  <si>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</si>
  <si>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</si>
  <si>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</si>
  <si>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</si>
  <si>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</si>
  <si>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</si>
  <si>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</si>
  <si>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</si>
  <si>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</si>
  <si>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</si>
  <si>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</si>
  <si>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</si>
  <si>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</si>
  <si>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</si>
  <si>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</si>
  <si>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</si>
  <si>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</si>
  <si>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</si>
  <si>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</si>
  <si>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</si>
  <si>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</si>
  <si>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</si>
  <si>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</si>
  <si>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</si>
  <si>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</si>
  <si>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</si>
  <si>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</si>
  <si>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</si>
  <si>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</si>
  <si>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</si>
  <si>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</si>
  <si>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</si>
  <si>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</si>
  <si>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</si>
  <si>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</si>
  <si>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</si>
  <si>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</si>
  <si>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</si>
  <si>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</si>
  <si>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</si>
  <si>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</si>
  <si>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</si>
  <si>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</si>
  <si>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</si>
  <si>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</si>
  <si>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</si>
  <si>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</si>
  <si>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</si>
  <si>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</si>
  <si>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</si>
  <si>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</si>
  <si>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</si>
  <si>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</si>
  <si>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</si>
  <si>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</si>
  <si>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</si>
  <si>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</si>
  <si>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</si>
  <si>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</si>
  <si>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</si>
  <si>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</si>
  <si>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</si>
  <si>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</si>
  <si>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</si>
  <si>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</si>
  <si>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</si>
  <si>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</si>
  <si>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</si>
  <si>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</si>
  <si>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</si>
  <si>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</si>
  <si>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</si>
  <si>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</si>
  <si>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</si>
  <si>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</si>
  <si>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</si>
  <si>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</si>
  <si>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</si>
  <si>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</si>
  <si>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</si>
  <si>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</si>
  <si>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</si>
  <si>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</si>
  <si>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</si>
  <si>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</si>
  <si>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</si>
  <si>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</si>
  <si>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</si>
  <si>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</si>
  <si>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</si>
  <si>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</si>
  <si>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</si>
  <si>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</si>
  <si>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</si>
  <si>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</si>
  <si>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</si>
  <si>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</si>
  <si>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</si>
  <si>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</si>
  <si>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</si>
  <si>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</si>
  <si>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</si>
  <si>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</si>
  <si>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</si>
  <si>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</si>
  <si>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</si>
  <si>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</si>
  <si>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</si>
  <si>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</si>
  <si>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</si>
  <si>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</si>
  <si>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</si>
  <si>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</si>
  <si>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</si>
  <si>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</si>
  <si>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</si>
  <si>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</si>
  <si>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</si>
  <si>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</si>
  <si>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</si>
  <si>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</si>
  <si>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</si>
  <si>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</si>
  <si>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</si>
  <si>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</si>
  <si>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</si>
  <si>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</si>
  <si>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</si>
  <si>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</si>
  <si>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</si>
  <si>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</si>
  <si>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</si>
  <si>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</si>
  <si>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</si>
  <si>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</si>
  <si>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</si>
  <si>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</si>
  <si>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</si>
  <si>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</si>
  <si>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</si>
  <si>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</si>
  <si>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</si>
  <si>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</si>
  <si>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</si>
  <si>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</si>
  <si>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</si>
  <si>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</si>
  <si>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</si>
  <si>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</si>
  <si>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</si>
  <si>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</si>
  <si>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</si>
  <si>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</si>
  <si>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</si>
  <si>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</si>
  <si>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</si>
  <si>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</si>
  <si>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</si>
  <si>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</si>
  <si>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</si>
  <si>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</si>
  <si>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</si>
  <si>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</si>
  <si>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</si>
  <si>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</si>
  <si>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</si>
  <si>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</si>
  <si>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</si>
  <si>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</si>
  <si>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</si>
  <si>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</si>
  <si>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</si>
  <si>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</si>
  <si>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</si>
  <si>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</si>
  <si>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</si>
  <si>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</si>
  <si>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</si>
  <si>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</si>
  <si>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</si>
  <si>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</si>
  <si>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</si>
  <si>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</si>
  <si>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</si>
  <si>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</si>
  <si>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</si>
  <si>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</si>
  <si>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</si>
  <si>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</si>
  <si>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</si>
  <si>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</si>
  <si>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</si>
  <si>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</si>
  <si>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</si>
  <si>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</si>
  <si>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</si>
  <si>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</si>
  <si>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</si>
  <si>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</si>
  <si>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</si>
  <si>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</si>
  <si>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</si>
  <si>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</si>
  <si>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</si>
  <si>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</si>
  <si>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</si>
  <si>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</si>
  <si>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</si>
  <si>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</si>
  <si>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</si>
  <si>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</si>
  <si>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</si>
  <si>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</si>
  <si>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</si>
  <si>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</si>
  <si>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</si>
  <si>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</si>
  <si>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</si>
  <si>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</si>
  <si>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</si>
  <si>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</si>
  <si>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</si>
  <si>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</si>
  <si>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</si>
  <si>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</si>
  <si>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</si>
  <si>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</si>
  <si>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</si>
  <si>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</si>
  <si>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</si>
  <si>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</si>
  <si>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</si>
  <si>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</si>
  <si>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</si>
  <si>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</si>
  <si>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</si>
  <si>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</si>
  <si>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</si>
  <si>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</si>
  <si>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</si>
  <si>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</si>
  <si>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</si>
  <si>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</si>
  <si>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</si>
  <si>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</si>
  <si>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</si>
  <si>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</si>
  <si>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</si>
  <si>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</si>
  <si>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</si>
  <si>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</si>
  <si>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</si>
  <si>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</si>
  <si>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</si>
  <si>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</si>
  <si>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</si>
  <si>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</si>
  <si>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</si>
  <si>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</si>
  <si>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</si>
  <si>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</si>
  <si>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</si>
  <si>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</si>
  <si>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</si>
  <si>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</si>
  <si>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</si>
  <si>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</si>
  <si>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</si>
  <si>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</si>
  <si>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</si>
  <si>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</si>
  <si>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</si>
  <si>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</si>
  <si>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</si>
  <si>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</si>
  <si>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</si>
  <si>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</si>
  <si>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</si>
  <si>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</si>
  <si>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</si>
  <si>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</si>
  <si>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</si>
  <si>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</si>
  <si>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</si>
  <si>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</si>
  <si>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</si>
  <si>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</si>
  <si>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</si>
  <si>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</si>
  <si>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</si>
  <si>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</si>
  <si>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</si>
  <si>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</si>
  <si>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</si>
  <si>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</si>
  <si>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</si>
  <si>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</si>
  <si>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</si>
  <si>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</si>
  <si>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</si>
  <si>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</si>
  <si>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</si>
  <si>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</si>
  <si>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</si>
  <si>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</si>
  <si>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</si>
  <si>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</si>
  <si>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</si>
  <si>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</si>
  <si>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</si>
  <si>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</si>
  <si>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</si>
  <si>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</si>
  <si>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</si>
  <si>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</si>
  <si>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</si>
  <si>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</si>
  <si>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</si>
  <si>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</si>
  <si>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</si>
  <si>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</si>
  <si>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</si>
  <si>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</si>
  <si>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</si>
  <si>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</si>
  <si>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</si>
  <si>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</si>
  <si>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</si>
  <si>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</si>
  <si>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</si>
  <si>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</si>
  <si>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</si>
  <si>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</si>
  <si>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</si>
  <si>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</si>
  <si>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</si>
  <si>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</si>
  <si>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</si>
  <si>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</si>
  <si>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</si>
  <si>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</si>
  <si>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</si>
  <si>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</si>
  <si>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</si>
  <si>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</si>
  <si>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</si>
  <si>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</si>
  <si>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</si>
  <si>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</si>
  <si>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</si>
  <si>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</si>
  <si>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</si>
  <si>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</si>
  <si>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</si>
  <si>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</si>
  <si>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</si>
  <si>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</si>
  <si>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</si>
  <si>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</si>
  <si>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</si>
  <si>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</si>
  <si>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</si>
  <si>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</si>
  <si>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</si>
  <si>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</si>
  <si>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</si>
  <si>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</si>
  <si>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</si>
  <si>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</si>
  <si>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</si>
  <si>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</si>
  <si>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</si>
  <si>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</si>
  <si>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</si>
  <si>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</si>
  <si>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</si>
  <si>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</si>
  <si>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</si>
  <si>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</si>
  <si>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</si>
  <si>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</si>
  <si>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</si>
  <si>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</si>
  <si>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</si>
  <si>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</si>
  <si>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</si>
  <si>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</si>
  <si>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</si>
  <si>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</si>
  <si>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</si>
  <si>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</si>
  <si>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</si>
  <si>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</si>
  <si>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</si>
  <si>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</si>
  <si>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</si>
  <si>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</si>
  <si>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</si>
  <si>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</si>
  <si>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</si>
  <si>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</si>
  <si>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</si>
  <si>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</si>
  <si>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</si>
  <si>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</si>
  <si>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</si>
  <si>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</si>
  <si>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</si>
  <si>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</si>
  <si>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</si>
  <si>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</si>
  <si>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</si>
  <si>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</si>
  <si>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</si>
  <si>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</si>
  <si>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</si>
  <si>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</si>
  <si>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</si>
  <si>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</si>
  <si>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</si>
  <si>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</si>
  <si>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</si>
  <si>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</si>
  <si>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</si>
  <si>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</si>
  <si>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</si>
  <si>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</si>
  <si>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</si>
  <si>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</si>
  <si>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</si>
  <si>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</si>
  <si>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</si>
  <si>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</si>
  <si>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</si>
  <si>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</si>
  <si>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</si>
  <si>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</si>
  <si>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</si>
  <si>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</si>
  <si>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</si>
  <si>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</si>
  <si>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</si>
  <si>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</si>
  <si>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</si>
  <si>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</si>
  <si>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</si>
  <si>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</si>
  <si>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</si>
  <si>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</si>
  <si>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</si>
  <si>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</si>
  <si>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</si>
  <si>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</si>
  <si>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</si>
  <si>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</si>
  <si>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</si>
  <si>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</si>
  <si>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</si>
  <si>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</si>
  <si>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</si>
  <si>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</si>
  <si>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</si>
  <si>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</si>
  <si>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</si>
  <si>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</si>
  <si>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</si>
  <si>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</si>
  <si>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</si>
  <si>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</si>
  <si>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</si>
  <si>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</si>
  <si>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</si>
  <si>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</si>
  <si>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</si>
  <si>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</si>
  <si>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</si>
  <si>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</si>
  <si>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</si>
  <si>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</si>
  <si>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</si>
  <si>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</si>
  <si>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</si>
  <si>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</si>
  <si>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</si>
  <si>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</si>
  <si>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</si>
  <si>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</si>
  <si>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</si>
  <si>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</si>
  <si>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</si>
  <si>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</si>
  <si>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</si>
  <si>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</si>
  <si>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</si>
  <si>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</si>
  <si>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</si>
  <si>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</si>
  <si>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</si>
  <si>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</si>
  <si>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</si>
  <si>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</si>
  <si>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</si>
  <si>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</si>
  <si>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</si>
  <si>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</si>
  <si>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</si>
  <si>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</si>
  <si>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</si>
  <si>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</si>
  <si>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</si>
  <si>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</si>
  <si>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</si>
  <si>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</si>
  <si>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</si>
  <si>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</si>
  <si>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</si>
  <si>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</si>
  <si>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</si>
  <si>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</si>
  <si>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</si>
  <si>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</si>
  <si>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</si>
  <si>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</si>
  <si>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</si>
  <si>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</si>
  <si>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</si>
  <si>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</si>
  <si>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</si>
  <si>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</si>
  <si>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</si>
  <si>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</si>
  <si>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</si>
  <si>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</si>
  <si>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</si>
  <si>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</si>
  <si>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</si>
  <si>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</si>
  <si>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</si>
  <si>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</si>
  <si>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</si>
  <si>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</si>
  <si>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</si>
  <si>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</si>
  <si>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</si>
  <si>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</si>
  <si>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</si>
  <si>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</si>
  <si>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</si>
  <si>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</si>
  <si>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</si>
  <si>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</si>
  <si>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</si>
  <si>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</si>
  <si>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</si>
  <si>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</si>
  <si>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</si>
  <si>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</si>
  <si>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</si>
  <si>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</si>
  <si>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</si>
  <si>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</si>
  <si>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</si>
  <si>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</si>
  <si>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</si>
  <si>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</si>
  <si>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</si>
  <si>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</si>
  <si>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</si>
  <si>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</si>
  <si>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</si>
  <si>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</si>
  <si>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</si>
  <si>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</si>
  <si>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</si>
  <si>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</si>
  <si>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</si>
  <si>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</si>
  <si>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</si>
  <si>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</si>
  <si>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</si>
  <si>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</si>
  <si>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</si>
  <si>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</si>
  <si>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</si>
  <si>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</si>
  <si>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</si>
  <si>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</si>
  <si>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</si>
  <si>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</si>
  <si>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</si>
  <si>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</si>
  <si>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</si>
  <si>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</si>
  <si>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</si>
  <si>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</si>
  <si>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</si>
  <si>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</si>
  <si>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</si>
  <si>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</si>
  <si>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</si>
  <si>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</si>
  <si>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</si>
  <si>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</si>
  <si>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</si>
  <si>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</si>
  <si>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</si>
  <si>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</si>
  <si>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</si>
  <si>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</si>
  <si>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</si>
  <si>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</si>
  <si>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</si>
  <si>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</si>
  <si>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</si>
  <si>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</si>
  <si>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</si>
  <si>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</si>
  <si>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</si>
  <si>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</si>
  <si>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</si>
  <si>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</si>
  <si>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</si>
  <si>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</si>
  <si>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</si>
  <si>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</si>
  <si>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</si>
  <si>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</si>
  <si>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</si>
  <si>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</si>
  <si>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</si>
  <si>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</si>
  <si>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</si>
  <si>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</si>
  <si>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</si>
  <si>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</si>
  <si>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</si>
  <si>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</si>
  <si>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</si>
  <si>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</si>
  <si>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</si>
  <si>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</si>
  <si>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</si>
  <si>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</si>
  <si>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</si>
  <si>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</si>
  <si>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</si>
  <si>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</si>
  <si>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</si>
  <si>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</si>
  <si>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</si>
  <si>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</si>
  <si>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</si>
  <si>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</si>
  <si>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</si>
  <si>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</si>
  <si>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</si>
  <si>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</si>
  <si>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</si>
  <si>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</si>
  <si>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</si>
  <si>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</si>
  <si>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</si>
  <si>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</si>
  <si>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</si>
  <si>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</si>
  <si>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</si>
  <si>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</si>
  <si>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</si>
  <si>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</si>
  <si>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</si>
  <si>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</si>
  <si>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</si>
  <si>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</si>
  <si>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</si>
  <si>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</si>
  <si>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</si>
  <si>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</si>
  <si>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</si>
  <si>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</si>
  <si>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</si>
  <si>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</si>
  <si>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</si>
  <si>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</si>
  <si>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</si>
  <si>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</si>
  <si>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</si>
  <si>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</si>
  <si>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</si>
  <si>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</si>
  <si>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</si>
  <si>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</si>
  <si>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</si>
  <si>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</si>
  <si>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</si>
  <si>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</si>
  <si>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</si>
  <si>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</si>
  <si>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</si>
  <si>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</si>
  <si>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</si>
  <si>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</si>
  <si>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</si>
  <si>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</si>
  <si>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</si>
  <si>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</si>
  <si>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</si>
  <si>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</si>
  <si>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</si>
  <si>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</si>
  <si>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</si>
  <si>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</si>
  <si>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</si>
  <si>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</si>
  <si>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</si>
  <si>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</si>
  <si>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</si>
  <si>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</si>
  <si>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</si>
  <si>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</si>
  <si>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</si>
  <si>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</si>
  <si>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</si>
  <si>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</si>
  <si>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</si>
  <si>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</si>
  <si>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</si>
  <si>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</si>
  <si>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</si>
  <si>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</si>
  <si>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</si>
  <si>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</si>
  <si>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</si>
  <si>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</si>
  <si>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</si>
  <si>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</si>
  <si>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</si>
  <si>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</si>
  <si>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</si>
  <si>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</si>
  <si>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</si>
  <si>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</si>
  <si>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</si>
  <si>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</si>
  <si>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</si>
  <si>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</si>
  <si>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</si>
  <si>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</si>
  <si>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</si>
  <si>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</si>
  <si>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</si>
  <si>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</si>
  <si>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</si>
  <si>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</si>
  <si>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</si>
  <si>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</si>
  <si>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</si>
  <si>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</si>
  <si>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</si>
  <si>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</si>
  <si>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</si>
  <si>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</si>
  <si>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</si>
  <si>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</si>
  <si>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</si>
  <si>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</si>
  <si>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</si>
  <si>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</si>
  <si>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</si>
  <si>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</si>
  <si>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</si>
  <si>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</si>
  <si>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</si>
  <si>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</si>
  <si>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</si>
  <si>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</si>
  <si>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</si>
  <si>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</si>
  <si>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</si>
  <si>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</si>
  <si>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</si>
  <si>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</si>
  <si>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</si>
  <si>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</si>
  <si>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</si>
  <si>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</si>
  <si>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</si>
  <si>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</si>
  <si>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</si>
  <si>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</si>
  <si>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</si>
  <si>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</si>
  <si>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</si>
  <si>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</si>
  <si>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</si>
  <si>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</si>
  <si>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</si>
  <si>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</si>
  <si>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</si>
  <si>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</si>
  <si>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</si>
  <si>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</si>
  <si>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</si>
  <si>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</si>
  <si>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</si>
  <si>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</si>
  <si>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</si>
  <si>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</si>
  <si>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</si>
  <si>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</si>
  <si>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</si>
  <si>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</si>
  <si>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</si>
  <si>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</si>
  <si>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</si>
  <si>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</si>
  <si>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</si>
  <si>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</si>
  <si>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</si>
  <si>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</si>
  <si>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</si>
  <si>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</si>
  <si>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</si>
  <si>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</si>
  <si>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</si>
  <si>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</si>
  <si>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</si>
  <si>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</si>
  <si>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</si>
  <si>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</si>
  <si>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</si>
  <si>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</si>
  <si>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</si>
  <si>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</si>
  <si>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</si>
  <si>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</si>
  <si>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</si>
  <si>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</si>
  <si>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</si>
  <si>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</si>
  <si>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</si>
  <si>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</si>
  <si>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</si>
  <si>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</si>
  <si>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</si>
  <si>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</si>
  <si>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</si>
  <si>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</si>
  <si>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</si>
  <si>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</si>
  <si>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</si>
  <si>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</si>
  <si>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</si>
  <si>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</si>
  <si>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</si>
  <si>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</si>
  <si>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</si>
  <si>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</si>
  <si>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</si>
  <si>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</si>
  <si>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</si>
  <si>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</si>
  <si>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</si>
  <si>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</si>
  <si>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</si>
  <si>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</si>
  <si>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</si>
  <si>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</si>
  <si>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</si>
  <si>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</si>
  <si>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</si>
  <si>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</si>
  <si>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</si>
  <si>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</si>
  <si>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</si>
  <si>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</si>
  <si>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</si>
  <si>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</si>
  <si>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</si>
  <si>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</si>
  <si>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</si>
  <si>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</si>
  <si>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</si>
  <si>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</si>
  <si>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</si>
  <si>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</si>
  <si>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</si>
  <si>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</si>
  <si>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</si>
  <si>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</si>
  <si>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</si>
  <si>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</si>
  <si>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</si>
  <si>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</si>
  <si>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</si>
  <si>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</si>
  <si>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</si>
  <si>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</si>
  <si>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</si>
  <si>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</si>
  <si>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</si>
  <si>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</si>
  <si>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</si>
  <si>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</si>
  <si>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</si>
  <si>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</si>
  <si>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</si>
  <si>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</si>
  <si>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</si>
  <si>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</si>
  <si>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</si>
  <si>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</si>
  <si>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</si>
  <si>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</si>
  <si>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</si>
  <si>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</si>
  <si>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</si>
  <si>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</si>
  <si>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</si>
  <si>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</si>
  <si>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</si>
  <si>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</si>
  <si>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</si>
  <si>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</si>
  <si>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</si>
  <si>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</si>
  <si>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</si>
  <si>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</si>
  <si>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</si>
  <si>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</si>
  <si>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</si>
  <si>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</si>
  <si>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</si>
  <si>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</si>
  <si>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</si>
  <si>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</si>
  <si>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</si>
  <si>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</si>
  <si>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</si>
  <si>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</si>
  <si>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</si>
  <si>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</si>
  <si>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</si>
  <si>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</si>
  <si>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</si>
  <si>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</si>
  <si>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</si>
  <si>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</si>
  <si>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</si>
  <si>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</si>
  <si>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</si>
  <si>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</si>
  <si>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</si>
  <si>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</si>
  <si>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</si>
  <si>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</si>
  <si>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</si>
  <si>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</si>
  <si>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</si>
  <si>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</si>
  <si>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</si>
  <si>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</si>
  <si>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</si>
  <si>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</si>
  <si>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</si>
  <si>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</si>
  <si>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</si>
  <si>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</si>
  <si>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</si>
  <si>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</si>
  <si>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</si>
  <si>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</si>
  <si>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</si>
  <si>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</si>
  <si>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</si>
  <si>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</si>
  <si>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</si>
  <si>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</si>
  <si>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</si>
  <si>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</si>
  <si>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</si>
  <si>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</si>
  <si>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</si>
  <si>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</si>
  <si>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</si>
  <si>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</si>
  <si>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</si>
  <si>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</si>
  <si>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</si>
  <si>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</si>
  <si>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</si>
  <si>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</si>
  <si>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</si>
  <si>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</si>
  <si>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</si>
  <si>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</si>
  <si>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</si>
  <si>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</si>
  <si>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</si>
  <si>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</si>
  <si>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</si>
  <si>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</si>
  <si>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</si>
  <si>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</si>
  <si>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</si>
  <si>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</si>
  <si>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</si>
  <si>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</si>
  <si>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</si>
  <si>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</si>
  <si>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</si>
  <si>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</si>
  <si>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</si>
  <si>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</si>
  <si>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</si>
  <si>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</si>
  <si>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</si>
  <si>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</si>
  <si>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</si>
  <si>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</si>
  <si>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</si>
  <si>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</si>
  <si>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</si>
  <si>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</si>
  <si>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</si>
  <si>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</si>
  <si>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</si>
  <si>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</si>
  <si>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</si>
  <si>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</si>
  <si>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</si>
  <si>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</si>
  <si>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</si>
  <si>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</si>
  <si>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</si>
  <si>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</si>
  <si>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</si>
  <si>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</si>
  <si>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</si>
  <si>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</si>
  <si>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</si>
  <si>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</si>
  <si>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</si>
  <si>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</si>
  <si>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</si>
  <si>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</si>
  <si>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</si>
  <si>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</si>
  <si>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</si>
  <si>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</si>
  <si>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</si>
  <si>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</si>
  <si>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</si>
  <si>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</si>
  <si>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</si>
  <si>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</si>
  <si>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</si>
  <si>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</si>
  <si>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</si>
  <si>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</si>
  <si>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</si>
  <si>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</si>
  <si>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</si>
  <si>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</si>
  <si>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</si>
  <si>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</si>
  <si>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</si>
  <si>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</si>
  <si>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</si>
  <si>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</si>
  <si>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</si>
  <si>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</si>
  <si>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</si>
  <si>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</si>
  <si>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</si>
  <si>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</si>
  <si>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</si>
  <si>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</si>
  <si>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</si>
  <si>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</si>
  <si>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</si>
  <si>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</si>
  <si>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</si>
  <si>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</si>
  <si>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</si>
  <si>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</si>
  <si>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</si>
  <si>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</si>
  <si>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</si>
  <si>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</si>
  <si>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</si>
  <si>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</si>
  <si>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</si>
  <si>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</si>
  <si>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</si>
  <si>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</si>
  <si>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</si>
  <si>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</si>
  <si>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</si>
  <si>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</si>
  <si>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</si>
  <si>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</si>
  <si>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</si>
  <si>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</si>
  <si>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</si>
  <si>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</si>
  <si>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</si>
  <si>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</si>
  <si>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</si>
  <si>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</si>
  <si>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</si>
  <si>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</si>
  <si>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</si>
  <si>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</si>
  <si>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</si>
  <si>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</si>
  <si>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</si>
  <si>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</si>
  <si>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</si>
  <si>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</si>
  <si>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</si>
  <si>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</si>
  <si>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</si>
  <si>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</si>
  <si>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</si>
  <si>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</si>
  <si>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</si>
  <si>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</si>
  <si>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</si>
  <si>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</si>
  <si>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</si>
  <si>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</si>
  <si>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</si>
  <si>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</si>
  <si>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</si>
  <si>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</si>
  <si>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</si>
  <si>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</si>
  <si>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</si>
  <si>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</si>
  <si>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</si>
  <si>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</si>
  <si>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</si>
  <si>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</si>
  <si>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</si>
  <si>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</si>
  <si>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</si>
  <si>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</si>
  <si>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</si>
  <si>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</si>
  <si>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</si>
  <si>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</si>
  <si>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</si>
  <si>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</si>
  <si>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</si>
  <si>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</si>
  <si>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</si>
  <si>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</si>
  <si>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</si>
  <si>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</si>
  <si>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</si>
  <si>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</si>
  <si>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</si>
  <si>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</si>
  <si>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</si>
  <si>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</si>
  <si>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</si>
  <si>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</si>
  <si>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</si>
  <si>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</si>
  <si>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</si>
  <si>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</si>
  <si>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</si>
  <si>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</si>
  <si>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</si>
  <si>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</si>
  <si>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</si>
  <si>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</si>
  <si>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</si>
  <si>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</si>
  <si>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</si>
  <si>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</si>
  <si>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</si>
  <si>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</si>
  <si>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</si>
  <si>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</si>
  <si>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</si>
  <si>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</si>
  <si>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</si>
  <si>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</si>
  <si>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</si>
  <si>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</si>
  <si>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</si>
  <si>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</si>
  <si>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</si>
  <si>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</si>
  <si>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</si>
  <si>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</si>
  <si>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</si>
  <si>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</si>
  <si>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</si>
  <si>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</si>
  <si>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</si>
  <si>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</si>
  <si>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</si>
  <si>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</si>
  <si>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</si>
  <si>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</si>
  <si>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</si>
  <si>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</si>
  <si>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</si>
  <si>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</si>
  <si>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</si>
  <si>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</si>
  <si>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</si>
  <si>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</si>
  <si>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</si>
  <si>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</si>
  <si>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</si>
  <si>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</si>
  <si>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</si>
  <si>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</si>
  <si>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</si>
  <si>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</si>
  <si>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</si>
  <si>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</si>
  <si>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</si>
  <si>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</si>
  <si>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</si>
  <si>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</si>
  <si>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</si>
  <si>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</si>
  <si>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</si>
  <si>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</si>
  <si>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</si>
  <si>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</si>
  <si>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</si>
  <si>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</si>
  <si>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</si>
  <si>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</si>
  <si>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</si>
  <si>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</si>
  <si>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</si>
  <si>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</si>
  <si>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</si>
  <si>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</si>
  <si>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</si>
  <si>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</si>
  <si>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</si>
  <si>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</si>
  <si>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</si>
  <si>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</si>
  <si>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</si>
  <si>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</si>
  <si>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</si>
  <si>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</si>
  <si>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</si>
  <si>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</si>
  <si>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</si>
  <si>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</si>
  <si>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</si>
  <si>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</si>
  <si>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</si>
  <si>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</si>
  <si>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</si>
  <si>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</si>
  <si>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</si>
  <si>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</si>
  <si>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</si>
  <si>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</si>
  <si>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</si>
  <si>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</si>
  <si>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</si>
  <si>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</si>
  <si>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</si>
  <si>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</si>
  <si>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</si>
  <si>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</si>
  <si>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</si>
  <si>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</si>
  <si>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</si>
  <si>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</si>
  <si>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</si>
  <si>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</si>
  <si>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</si>
  <si>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</si>
  <si>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</si>
  <si>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</si>
  <si>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</si>
  <si>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</si>
  <si>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</si>
  <si>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</si>
  <si>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</si>
  <si>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</si>
  <si>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</si>
  <si>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</si>
  <si>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</si>
  <si>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</si>
  <si>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</si>
  <si>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</si>
  <si>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</si>
  <si>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</si>
  <si>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</si>
  <si>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</si>
  <si>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</si>
  <si>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</si>
  <si>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</si>
  <si>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</si>
  <si>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</si>
  <si>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</si>
  <si>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</si>
  <si>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</si>
  <si>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</si>
  <si>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</si>
  <si>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</si>
  <si>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</si>
  <si>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</si>
  <si>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</si>
  <si>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</si>
  <si>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</si>
  <si>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</si>
  <si>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</si>
  <si>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</si>
  <si>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</si>
  <si>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</si>
  <si>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</si>
  <si>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</si>
  <si>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</si>
  <si>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</si>
  <si>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</si>
  <si>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</si>
  <si>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</si>
  <si>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</si>
  <si>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</si>
  <si>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</si>
  <si>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</si>
  <si>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</si>
  <si>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</si>
  <si>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</si>
  <si>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</si>
  <si>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</si>
  <si>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</si>
  <si>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</si>
  <si>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</si>
  <si>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</si>
  <si>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</si>
  <si>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</si>
  <si>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</si>
  <si>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</si>
  <si>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</si>
  <si>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</si>
  <si>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</si>
  <si>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</si>
  <si>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</si>
  <si>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</si>
  <si>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</si>
  <si>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</si>
  <si>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</si>
  <si>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</si>
  <si>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</si>
  <si>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</si>
  <si>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</si>
  <si>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</si>
  <si>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</si>
  <si>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</si>
  <si>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</si>
  <si>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</si>
  <si>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</si>
  <si>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</si>
  <si>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</si>
  <si>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</si>
  <si>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</si>
  <si>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</si>
  <si>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</si>
  <si>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</si>
  <si>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</si>
  <si>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</si>
  <si>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</si>
  <si>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</si>
  <si>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</si>
  <si>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</si>
  <si>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</si>
  <si>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</si>
  <si>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</si>
  <si>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</si>
  <si>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</si>
  <si>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</si>
  <si>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</si>
  <si>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</si>
  <si>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</si>
  <si>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</si>
  <si>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</si>
  <si>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</si>
  <si>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</si>
  <si>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</si>
  <si>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</si>
  <si>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</si>
  <si>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</si>
  <si>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</si>
  <si>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</si>
  <si>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</si>
  <si>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</si>
  <si>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</si>
  <si>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</si>
  <si>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</si>
  <si>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</si>
  <si>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</si>
  <si>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</si>
  <si>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</si>
  <si>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</si>
  <si>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</si>
  <si>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</si>
  <si>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</si>
  <si>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</si>
  <si>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</si>
  <si>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</si>
  <si>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</si>
  <si>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</si>
  <si>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</si>
  <si>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</si>
  <si>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</si>
  <si>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</si>
  <si>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</si>
  <si>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</si>
  <si>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</si>
  <si>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</si>
  <si>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</si>
  <si>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</si>
  <si>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</si>
  <si>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</si>
  <si>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</si>
  <si>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</si>
  <si>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</si>
  <si>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</si>
  <si>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</si>
  <si>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</si>
  <si>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</si>
  <si>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</si>
  <si>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</si>
  <si>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</si>
  <si>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</si>
  <si>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</si>
  <si>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</si>
  <si>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</si>
  <si>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</si>
  <si>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</si>
  <si>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</si>
  <si>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</si>
  <si>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</si>
  <si>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</si>
  <si>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</si>
  <si>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</si>
  <si>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</si>
  <si>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</si>
  <si>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</si>
  <si>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</si>
  <si>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</si>
  <si>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</si>
  <si>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</si>
  <si>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</si>
  <si>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</si>
  <si>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</si>
  <si>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</si>
  <si>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</si>
  <si>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</si>
  <si>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</si>
  <si>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</si>
  <si>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</si>
  <si>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</si>
  <si>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</si>
  <si>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</si>
  <si>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</si>
  <si>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</si>
  <si>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</si>
  <si>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</si>
  <si>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</si>
  <si>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</si>
  <si>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</si>
  <si>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</si>
  <si>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</si>
  <si>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</si>
  <si>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</si>
  <si>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</si>
  <si>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</si>
  <si>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</si>
  <si>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</si>
  <si>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</si>
  <si>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</si>
  <si>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</si>
  <si>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</si>
  <si>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</si>
  <si>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</si>
  <si>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</si>
  <si>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</si>
  <si>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</si>
  <si>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</si>
  <si>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</si>
  <si>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</si>
  <si>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</si>
  <si>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</si>
  <si>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</si>
  <si>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</si>
  <si>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</si>
  <si>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</si>
  <si>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</si>
  <si>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</si>
  <si>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</si>
  <si>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</si>
  <si>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</si>
  <si>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</si>
  <si>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</si>
  <si>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</si>
  <si>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</si>
  <si>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</si>
  <si>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</si>
  <si>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</si>
  <si>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</si>
  <si>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</si>
  <si>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</si>
  <si>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</si>
  <si>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</si>
  <si>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</si>
  <si>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</si>
  <si>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</si>
  <si>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</si>
  <si>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</si>
  <si>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</si>
  <si>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</si>
  <si>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</si>
  <si>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</si>
  <si>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</si>
  <si>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</si>
  <si>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</si>
  <si>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</si>
  <si>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</si>
  <si>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</si>
  <si>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</si>
  <si>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</si>
  <si>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</si>
  <si>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</si>
  <si>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</si>
  <si>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</si>
  <si>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</si>
  <si>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</si>
  <si>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</si>
  <si>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</si>
  <si>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</si>
  <si>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</si>
  <si>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</si>
  <si>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</si>
  <si>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</si>
  <si>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</si>
  <si>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</si>
  <si>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</si>
  <si>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</si>
  <si>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</si>
  <si>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</si>
  <si>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</si>
  <si>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</si>
  <si>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</si>
  <si>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</si>
  <si>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</si>
  <si>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</si>
  <si>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</si>
  <si>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</si>
  <si>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</si>
  <si>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</si>
  <si>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</si>
  <si>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</si>
  <si>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</si>
  <si>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</si>
  <si>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</si>
  <si>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</si>
  <si>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</si>
  <si>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</si>
  <si>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</si>
  <si>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</si>
  <si>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</si>
  <si>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</si>
  <si>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</si>
  <si>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</si>
  <si>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</si>
  <si>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</si>
  <si>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</si>
  <si>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</si>
  <si>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</si>
  <si>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</si>
  <si>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</si>
  <si>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</si>
  <si>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</si>
  <si>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</si>
  <si>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</si>
  <si>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</si>
  <si>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</si>
  <si>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</si>
  <si>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</si>
  <si>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</si>
  <si>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</si>
  <si>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</si>
  <si>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</si>
  <si>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</si>
  <si>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</si>
  <si>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</si>
  <si>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</si>
  <si>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</si>
  <si>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</si>
  <si>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</si>
  <si>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</si>
  <si>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</si>
  <si>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</si>
  <si>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</si>
  <si>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</si>
  <si>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</si>
  <si>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</si>
  <si>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</si>
  <si>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</si>
  <si>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</si>
  <si>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</si>
  <si>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</si>
  <si>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</si>
  <si>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</si>
  <si>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</si>
  <si>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</si>
  <si>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</si>
  <si>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</si>
  <si>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</si>
  <si>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</si>
  <si>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</si>
  <si>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</si>
  <si>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</si>
  <si>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</si>
  <si>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</si>
  <si>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</si>
  <si>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</si>
  <si>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</si>
  <si>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</si>
  <si>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</si>
  <si>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</si>
  <si>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</si>
  <si>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</si>
  <si>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</si>
  <si>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</si>
  <si>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</si>
  <si>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</si>
  <si>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</si>
  <si>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</si>
  <si>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</si>
  <si>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</si>
  <si>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</si>
  <si>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</si>
  <si>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</si>
  <si>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</si>
  <si>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</si>
  <si>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</si>
  <si>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</si>
  <si>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</si>
  <si>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</si>
  <si>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</si>
  <si>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</si>
  <si>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</si>
  <si>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</si>
  <si>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</si>
  <si>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</si>
  <si>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</si>
  <si>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</si>
  <si>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</si>
  <si>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</si>
  <si>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</si>
  <si>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</si>
  <si>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</si>
  <si>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</si>
  <si>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</si>
  <si>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</si>
  <si>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</si>
  <si>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</si>
  <si>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</si>
  <si>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</si>
  <si>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</si>
  <si>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</si>
  <si>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</si>
  <si>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</si>
  <si>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</si>
  <si>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</si>
  <si>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</si>
  <si>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</si>
  <si>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</si>
  <si>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</si>
  <si>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</si>
  <si>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</si>
  <si>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</si>
  <si>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</si>
  <si>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</si>
  <si>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</si>
  <si>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</si>
  <si>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</si>
  <si>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</si>
  <si>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</si>
  <si>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</si>
  <si>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</si>
  <si>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</si>
  <si>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</si>
  <si>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</si>
  <si>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</si>
  <si>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</si>
  <si>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</si>
  <si>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</si>
  <si>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</si>
  <si>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</si>
  <si>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</si>
  <si>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</si>
  <si>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</si>
  <si>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</si>
  <si>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</si>
  <si>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</si>
  <si>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</si>
  <si>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</si>
  <si>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</si>
  <si>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</si>
  <si>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</si>
  <si>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</si>
  <si>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</si>
  <si>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</si>
  <si>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</si>
  <si>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</si>
  <si>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</si>
  <si>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</si>
  <si>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</si>
  <si>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</si>
  <si>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</si>
  <si>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</si>
  <si>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</si>
  <si>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</si>
  <si>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</si>
  <si>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</si>
  <si>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</si>
  <si>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</si>
  <si>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</si>
  <si>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</si>
  <si>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</si>
  <si>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</si>
  <si>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</si>
  <si>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</si>
  <si>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</si>
  <si>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</si>
  <si>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</si>
  <si>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</si>
  <si>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</si>
  <si>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</si>
  <si>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</si>
  <si>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</si>
  <si>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</si>
  <si>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</si>
  <si>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</si>
  <si>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</si>
  <si>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</si>
  <si>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</si>
  <si>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</si>
  <si>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</si>
  <si>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</si>
  <si>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</si>
  <si>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</si>
  <si>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</si>
  <si>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</si>
  <si>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</si>
  <si>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</si>
  <si>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</si>
  <si>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</si>
  <si>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</si>
  <si>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</si>
  <si>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</si>
  <si>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</si>
  <si>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</si>
  <si>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</si>
  <si>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</si>
  <si>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</si>
  <si>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</si>
  <si>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</si>
  <si>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</si>
  <si>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</si>
  <si>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</si>
  <si>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</si>
  <si>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</si>
  <si>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</si>
  <si>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</si>
  <si>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</si>
  <si>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</si>
  <si>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</si>
  <si>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</si>
  <si>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</si>
  <si>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</si>
  <si>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</si>
  <si>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</si>
  <si>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</si>
  <si>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</si>
  <si>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</si>
  <si>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</si>
  <si>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</si>
  <si>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</si>
  <si>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</si>
  <si>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</si>
  <si>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</si>
  <si>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</si>
  <si>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</si>
  <si>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</si>
  <si>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</si>
  <si>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</si>
  <si>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</si>
  <si>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</si>
  <si>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</si>
  <si>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</si>
  <si>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</si>
  <si>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</si>
  <si>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</si>
  <si>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</si>
  <si>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</si>
  <si>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</si>
  <si>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</si>
  <si>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</si>
  <si>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</si>
  <si>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</si>
  <si>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</si>
  <si>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</si>
  <si>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</si>
  <si>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</si>
  <si>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</si>
  <si>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</si>
  <si>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</si>
  <si>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</si>
  <si>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</si>
  <si>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</si>
  <si>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</si>
  <si>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</si>
  <si>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</si>
  <si>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</si>
  <si>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</si>
  <si>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</si>
  <si>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</si>
  <si>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</si>
  <si>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</si>
  <si>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</si>
  <si>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</si>
  <si>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</si>
  <si>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</si>
  <si>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</si>
  <si>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</si>
  <si>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</si>
  <si>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</si>
  <si>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</si>
  <si>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</si>
  <si>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</si>
  <si>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</si>
  <si>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</si>
  <si>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</si>
  <si>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</si>
  <si>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</si>
  <si>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</si>
  <si>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</si>
  <si>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</si>
  <si>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</si>
  <si>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</si>
  <si>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</si>
  <si>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</si>
  <si>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</si>
  <si>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</si>
  <si>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</si>
  <si>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</si>
  <si>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</si>
  <si>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</si>
  <si>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</si>
  <si>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</si>
  <si>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</si>
  <si>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</si>
  <si>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</si>
  <si>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</si>
  <si>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</si>
  <si>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</si>
  <si>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</si>
  <si>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</si>
  <si>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</si>
  <si>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</si>
  <si>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</si>
  <si>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</si>
  <si>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</si>
  <si>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</si>
  <si>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</si>
  <si>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</si>
  <si>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</si>
  <si>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</si>
  <si>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</si>
  <si>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</si>
  <si>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</si>
  <si>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</si>
  <si>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</si>
  <si>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</si>
  <si>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</si>
  <si>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</si>
  <si>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</si>
  <si>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</si>
  <si>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</si>
  <si>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</si>
  <si>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</si>
  <si>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</si>
  <si>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</si>
  <si>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</si>
  <si>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</si>
  <si>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</si>
  <si>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</si>
  <si>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</si>
  <si>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</si>
  <si>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</si>
  <si>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</si>
  <si>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</si>
  <si>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</si>
  <si>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</si>
  <si>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</si>
  <si>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</si>
  <si>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</si>
  <si>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</si>
  <si>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</si>
  <si>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</si>
  <si>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</si>
  <si>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</si>
  <si>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</si>
  <si>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</si>
  <si>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</si>
  <si>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</si>
  <si>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</si>
  <si>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</si>
  <si>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</si>
  <si>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</si>
  <si>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</si>
  <si>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</si>
  <si>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</si>
  <si>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</si>
  <si>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</si>
  <si>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</si>
  <si>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</si>
  <si>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</si>
  <si>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</si>
  <si>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</si>
  <si>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</si>
  <si>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</si>
  <si>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</si>
  <si>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</si>
  <si>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</si>
  <si>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</si>
  <si>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</si>
  <si>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</si>
  <si>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</si>
  <si>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</si>
  <si>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</si>
  <si>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</si>
  <si>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</si>
  <si>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</si>
  <si>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</si>
  <si>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</si>
  <si>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</si>
  <si>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</si>
  <si>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</si>
  <si>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</si>
  <si>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</si>
  <si>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</si>
  <si>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</si>
  <si>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</si>
  <si>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</si>
  <si>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</si>
  <si>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</si>
  <si>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</si>
  <si>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</si>
  <si>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</si>
  <si>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</si>
  <si>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</si>
  <si>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</si>
  <si>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</si>
  <si>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</si>
  <si>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</si>
  <si>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</si>
  <si>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</si>
  <si>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</si>
  <si>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</si>
  <si>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</si>
  <si>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</si>
  <si>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</si>
  <si>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</si>
  <si>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</si>
  <si>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</si>
  <si>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</si>
  <si>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</si>
  <si>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</si>
  <si>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</si>
  <si>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</si>
  <si>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</si>
  <si>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</si>
  <si>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</si>
  <si>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</si>
  <si>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</si>
  <si>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</si>
  <si>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</si>
  <si>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</si>
  <si>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</si>
  <si>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</si>
  <si>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</si>
  <si>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</si>
  <si>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</si>
  <si>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</si>
  <si>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</si>
  <si>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</si>
  <si>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</si>
  <si>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</si>
  <si>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</si>
  <si>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</si>
  <si>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</si>
  <si>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</si>
  <si>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</si>
  <si>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</si>
  <si>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</si>
  <si>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</si>
  <si>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</si>
  <si>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</si>
  <si>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</si>
  <si>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</si>
  <si>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</si>
  <si>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</si>
  <si>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</si>
  <si>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</si>
  <si>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</si>
  <si>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</si>
  <si>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</si>
  <si>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</si>
  <si>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</si>
  <si>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</si>
  <si>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</si>
  <si>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</si>
  <si>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</si>
  <si>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</si>
  <si>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</si>
  <si>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</si>
  <si>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</si>
  <si>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</si>
  <si>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</si>
  <si>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</si>
  <si>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</si>
  <si>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</si>
  <si>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</si>
  <si>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</si>
  <si>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</si>
  <si>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</si>
  <si>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</si>
  <si>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</si>
  <si>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</si>
  <si>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</si>
  <si>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</si>
  <si>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</si>
  <si>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</si>
  <si>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</si>
  <si>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</si>
  <si>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</si>
  <si>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</si>
  <si>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</si>
  <si>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</si>
  <si>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</si>
  <si>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</si>
  <si>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</si>
  <si>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</si>
  <si>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</si>
  <si>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</si>
  <si>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</si>
  <si>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</si>
  <si>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</si>
  <si>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</si>
  <si>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</si>
  <si>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</si>
  <si>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</si>
  <si>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</si>
  <si>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</si>
  <si>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</si>
  <si>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</si>
  <si>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</si>
  <si>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</si>
  <si>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</si>
  <si>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</si>
  <si>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</si>
  <si>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</si>
  <si>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</si>
  <si>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</si>
  <si>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</si>
  <si>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</si>
  <si>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</si>
  <si>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</si>
  <si>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</si>
  <si>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</si>
  <si>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</si>
  <si>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</si>
  <si>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</si>
  <si>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</si>
  <si>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</si>
  <si>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</si>
  <si>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</si>
  <si>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</si>
  <si>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</si>
  <si>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</si>
  <si>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</si>
  <si>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</si>
  <si>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</si>
  <si>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</si>
  <si>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</si>
  <si>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</si>
  <si>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</si>
  <si>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</si>
  <si>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</si>
  <si>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</si>
  <si>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</si>
  <si>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</si>
  <si>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</si>
  <si>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</si>
  <si>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</si>
  <si>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</si>
  <si>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</si>
  <si>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</si>
  <si>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</si>
  <si>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</si>
  <si>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</si>
  <si>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</si>
  <si>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</si>
  <si>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</si>
  <si>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</si>
  <si>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</si>
  <si>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</si>
  <si>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</si>
  <si>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</si>
  <si>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</si>
  <si>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</si>
  <si>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</si>
  <si>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</si>
  <si>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</si>
  <si>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</si>
  <si>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</si>
  <si>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</si>
  <si>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</si>
  <si>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</si>
  <si>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</si>
  <si>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</si>
  <si>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</si>
  <si>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</si>
  <si>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</si>
  <si>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</si>
  <si>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</si>
  <si>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</si>
  <si>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</si>
  <si>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</si>
  <si>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</si>
  <si>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</si>
  <si>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</si>
  <si>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</si>
  <si>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</si>
  <si>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</si>
  <si>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</si>
  <si>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</si>
  <si>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</si>
  <si>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</si>
  <si>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</si>
  <si>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</si>
  <si>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</si>
  <si>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</si>
  <si>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</si>
  <si>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</si>
  <si>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</si>
  <si>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</si>
  <si>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</si>
  <si>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</si>
  <si>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</si>
  <si>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</si>
  <si>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</si>
  <si>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</si>
  <si>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</si>
  <si>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</si>
  <si>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</si>
  <si>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</si>
  <si>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</si>
  <si>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</si>
  <si>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</si>
  <si>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</si>
  <si>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</si>
  <si>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</si>
  <si>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</si>
  <si>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</si>
  <si>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</si>
  <si>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</si>
  <si>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</si>
  <si>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</si>
  <si>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</si>
  <si>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</si>
  <si>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</si>
  <si>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</si>
  <si>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</si>
  <si>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</si>
  <si>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</si>
  <si>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</si>
  <si>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</si>
  <si>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</si>
  <si>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</si>
  <si>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</si>
  <si>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</si>
  <si>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</si>
  <si>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</si>
  <si>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</si>
  <si>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</si>
  <si>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</si>
  <si>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</si>
  <si>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</si>
  <si>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</si>
  <si>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</si>
  <si>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</si>
  <si>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</si>
  <si>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</si>
  <si>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</si>
  <si>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</si>
  <si>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</si>
  <si>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</si>
  <si>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</si>
  <si>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</si>
  <si>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</si>
  <si>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</si>
  <si>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</si>
  <si>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</si>
  <si>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</si>
  <si>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</si>
  <si>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</si>
  <si>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</si>
  <si>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</si>
  <si>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</si>
  <si>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</si>
  <si>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</si>
  <si>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</si>
  <si>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</si>
  <si>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</si>
  <si>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</si>
  <si>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</si>
  <si>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</si>
  <si>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</si>
  <si>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</si>
  <si>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</si>
  <si>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</si>
  <si>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</si>
  <si>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</si>
  <si>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</si>
  <si>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</si>
  <si>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</si>
  <si>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</si>
  <si>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</si>
  <si>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</si>
  <si>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</si>
  <si>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</si>
  <si>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</si>
  <si>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</si>
  <si>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</si>
  <si>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</si>
  <si>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</si>
  <si>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</si>
  <si>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</si>
  <si>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</si>
  <si>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</si>
  <si>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</si>
  <si>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</si>
  <si>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</si>
  <si>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</si>
  <si>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</si>
  <si>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</si>
  <si>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</si>
  <si>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</si>
  <si>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</si>
  <si>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</si>
  <si>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</si>
  <si>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</si>
  <si>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</si>
  <si>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</si>
  <si>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</si>
  <si>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</si>
  <si>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</si>
  <si>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</si>
  <si>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</si>
  <si>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</si>
  <si>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</si>
  <si>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</si>
  <si>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</si>
  <si>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</si>
  <si>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</si>
  <si>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</si>
  <si>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</si>
  <si>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</si>
  <si>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</si>
  <si>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</si>
  <si>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</si>
  <si>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</si>
  <si>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</si>
  <si>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</si>
  <si>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</si>
  <si>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</si>
  <si>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</si>
  <si>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</si>
  <si>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</si>
  <si>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</si>
  <si>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</si>
  <si>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</si>
  <si>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</si>
  <si>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</si>
  <si>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</si>
  <si>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</si>
  <si>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</si>
  <si>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</si>
  <si>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</si>
  <si>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</si>
  <si>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</si>
  <si>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</si>
  <si>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</si>
  <si>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</si>
  <si>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</si>
  <si>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</si>
  <si>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</si>
  <si>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</si>
  <si>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</si>
  <si>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</si>
  <si>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</si>
  <si>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</si>
  <si>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</si>
  <si>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</si>
  <si>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</si>
  <si>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</si>
  <si>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</si>
  <si>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</si>
  <si>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</si>
  <si>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</si>
  <si>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</si>
  <si>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</si>
  <si>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</si>
  <si>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</si>
  <si>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</si>
  <si>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</si>
  <si>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</si>
  <si>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</si>
  <si>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</si>
  <si>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</si>
  <si>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</si>
  <si>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</si>
  <si>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</si>
  <si>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</si>
  <si>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</si>
  <si>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</si>
  <si>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</si>
  <si>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</si>
  <si>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</si>
  <si>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</si>
  <si>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</si>
  <si>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</si>
  <si>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</si>
  <si>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</si>
  <si>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</si>
  <si>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</si>
  <si>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</si>
  <si>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</si>
  <si>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</si>
  <si>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</si>
  <si>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</si>
  <si>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</si>
  <si>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</si>
  <si>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</si>
  <si>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</si>
  <si>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</si>
  <si>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</si>
  <si>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</si>
  <si>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</si>
  <si>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</si>
  <si>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</si>
  <si>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</si>
  <si>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</si>
  <si>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</si>
  <si>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</si>
  <si>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</si>
  <si>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</si>
  <si>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</si>
  <si>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</si>
  <si>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</si>
  <si>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</si>
  <si>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</si>
  <si>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</si>
  <si>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</si>
  <si>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</si>
  <si>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</si>
  <si>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</si>
  <si>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</si>
  <si>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</si>
  <si>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</si>
  <si>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</si>
  <si>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</si>
  <si>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</si>
  <si>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</si>
  <si>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</si>
  <si>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</si>
  <si>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</si>
  <si>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</si>
  <si>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</si>
  <si>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</si>
  <si>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</si>
  <si>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</si>
  <si>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</si>
  <si>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</si>
  <si>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</si>
  <si>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</si>
  <si>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</si>
  <si>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</si>
  <si>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</si>
  <si>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</si>
  <si>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</si>
  <si>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</si>
  <si>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</si>
  <si>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</si>
  <si>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</si>
  <si>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</si>
  <si>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</si>
  <si>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</si>
  <si>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</si>
  <si>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</si>
  <si>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</si>
  <si>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</si>
  <si>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</si>
  <si>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</si>
  <si>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</si>
  <si>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</si>
  <si>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</si>
  <si>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</si>
  <si>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</si>
  <si>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</si>
  <si>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</si>
  <si>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</si>
  <si>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</si>
  <si>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</si>
  <si>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</si>
  <si>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</si>
  <si>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</si>
  <si>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</si>
  <si>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</si>
  <si>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</si>
  <si>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</si>
  <si>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</si>
  <si>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</si>
  <si>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</si>
  <si>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</si>
  <si>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</si>
  <si>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</si>
  <si>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</si>
  <si>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</si>
  <si>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</si>
  <si>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</si>
  <si>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</si>
  <si>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</si>
  <si>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</si>
  <si>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</si>
  <si>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</si>
  <si>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</si>
  <si>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</si>
  <si>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</si>
  <si>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</si>
  <si>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</si>
  <si>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</si>
  <si>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</si>
  <si>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</si>
  <si>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</si>
  <si>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</si>
  <si>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</si>
  <si>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</si>
  <si>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</si>
  <si>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</si>
  <si>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</si>
  <si>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</si>
  <si>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</si>
  <si>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</si>
  <si>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</si>
  <si>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</si>
  <si>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</si>
  <si>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</si>
  <si>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</si>
  <si>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</si>
  <si>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</si>
  <si>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</si>
  <si>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</si>
  <si>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</si>
  <si>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</si>
  <si>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</si>
  <si>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</si>
  <si>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</si>
  <si>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</si>
  <si>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</si>
  <si>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</si>
  <si>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</si>
  <si>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</si>
  <si>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</si>
  <si>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</si>
  <si>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</si>
  <si>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</si>
  <si>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</si>
  <si>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</si>
  <si>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</si>
  <si>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</si>
  <si>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</si>
  <si>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</si>
  <si>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</si>
  <si>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</si>
  <si>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</si>
  <si>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</si>
  <si>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</si>
  <si>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</si>
  <si>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</si>
  <si>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</si>
  <si>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</si>
  <si>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</si>
  <si>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</si>
  <si>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</si>
  <si>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</si>
  <si>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</si>
  <si>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</si>
  <si>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</si>
  <si>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</si>
  <si>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</si>
  <si>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</si>
  <si>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</si>
  <si>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</si>
  <si>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</si>
  <si>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</si>
  <si>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</si>
  <si>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</si>
  <si>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</si>
  <si>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</si>
  <si>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</si>
  <si>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</si>
  <si>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</si>
  <si>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</si>
  <si>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</si>
  <si>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</si>
  <si>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</si>
  <si>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</si>
  <si>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</si>
  <si>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</si>
  <si>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</si>
  <si>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</si>
  <si>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</si>
  <si>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</si>
  <si>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</si>
  <si>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</si>
  <si>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</si>
  <si>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</si>
  <si>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</si>
  <si>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</si>
  <si>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</si>
  <si>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</si>
  <si>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</si>
  <si>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</si>
  <si>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</si>
  <si>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</si>
  <si>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</si>
  <si>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</si>
  <si>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</si>
  <si>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</si>
  <si>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</si>
  <si>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</si>
  <si>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</si>
  <si>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</si>
  <si>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</si>
  <si>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</si>
  <si>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</si>
  <si>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</si>
  <si>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</si>
  <si>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</si>
  <si>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</si>
  <si>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</si>
  <si>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</si>
  <si>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</si>
  <si>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</si>
  <si>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</si>
  <si>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</si>
  <si>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</si>
  <si>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</si>
  <si>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</si>
  <si>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</si>
  <si>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</si>
  <si>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</si>
  <si>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</si>
  <si>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</si>
  <si>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</si>
  <si>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</si>
  <si>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</si>
  <si>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</si>
  <si>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</si>
  <si>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</si>
  <si>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</si>
  <si>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</si>
  <si>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</si>
  <si>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</si>
  <si>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</si>
  <si>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</si>
  <si>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</si>
  <si>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</si>
  <si>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</si>
  <si>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</si>
  <si>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</si>
  <si>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</si>
  <si>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</si>
  <si>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</si>
  <si>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</si>
  <si>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</si>
  <si>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</si>
  <si>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</si>
  <si>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</si>
  <si>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</si>
  <si>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</si>
  <si>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</si>
  <si>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</si>
  <si>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</si>
  <si>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</si>
  <si>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</si>
  <si>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</si>
  <si>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</si>
  <si>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</si>
  <si>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</si>
  <si>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</si>
  <si>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</si>
  <si>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</si>
  <si>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</si>
  <si>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</si>
  <si>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</si>
  <si>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</si>
  <si>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</si>
  <si>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</si>
  <si>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</si>
  <si>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</si>
  <si>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</si>
  <si>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</si>
  <si>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</si>
  <si>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</si>
  <si>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</si>
  <si>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</si>
  <si>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</si>
  <si>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</si>
  <si>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</si>
  <si>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</si>
  <si>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</si>
  <si>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</si>
  <si>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</si>
  <si>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</si>
  <si>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</si>
  <si>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</si>
  <si>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</si>
  <si>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</si>
  <si>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</si>
  <si>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</si>
  <si>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</si>
  <si>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</si>
  <si>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</si>
  <si>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</si>
  <si>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</si>
  <si>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</si>
  <si>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</si>
  <si>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</si>
  <si>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</si>
  <si>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</si>
  <si>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</si>
  <si>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</si>
  <si>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</si>
  <si>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</si>
  <si>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</si>
  <si>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</si>
  <si>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</si>
  <si>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</si>
  <si>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</si>
  <si>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</si>
  <si>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</si>
  <si>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</si>
  <si>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</si>
  <si>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</si>
  <si>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</si>
  <si>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</si>
  <si>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</si>
  <si>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</si>
  <si>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</si>
  <si>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</si>
  <si>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</si>
  <si>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</si>
  <si>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</si>
  <si>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</si>
  <si>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</si>
  <si>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</si>
  <si>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</si>
  <si>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</si>
  <si>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</si>
  <si>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</si>
  <si>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</si>
  <si>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</si>
  <si>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</si>
  <si>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</si>
  <si>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</si>
  <si>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</si>
  <si>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</si>
  <si>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</si>
  <si>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</si>
  <si>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</si>
  <si>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</si>
  <si>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</si>
  <si>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</si>
  <si>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</si>
  <si>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</si>
  <si>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</si>
  <si>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</si>
  <si>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</si>
  <si>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</si>
  <si>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</si>
  <si>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</si>
  <si>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</si>
  <si>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</si>
  <si>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</si>
  <si>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</si>
  <si>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</si>
  <si>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</si>
  <si>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</si>
  <si>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</si>
  <si>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</si>
  <si>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</si>
  <si>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</si>
  <si>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</si>
  <si>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</si>
  <si>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</si>
  <si>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</si>
  <si>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</si>
  <si>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</si>
  <si>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</si>
  <si>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</si>
  <si>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</si>
  <si>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</si>
  <si>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</si>
  <si>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</si>
  <si>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</si>
  <si>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</si>
  <si>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</si>
  <si>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</si>
  <si>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</si>
  <si>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</si>
  <si>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</si>
  <si>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</si>
  <si>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</si>
  <si>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</si>
  <si>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</si>
  <si>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</si>
  <si>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</si>
  <si>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</si>
  <si>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</si>
  <si>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</si>
  <si>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</si>
  <si>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</si>
  <si>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</si>
  <si>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</si>
  <si>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</si>
  <si>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</si>
  <si>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</si>
  <si>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</si>
  <si>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</si>
  <si>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</si>
  <si>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</si>
  <si>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</si>
  <si>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</si>
  <si>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</si>
  <si>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</si>
  <si>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</si>
  <si>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</si>
  <si>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</si>
  <si>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</si>
  <si>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</si>
  <si>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</si>
  <si>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</si>
  <si>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</si>
  <si>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</si>
  <si>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</si>
  <si>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</si>
  <si>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</si>
  <si>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</si>
  <si>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</si>
  <si>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</si>
  <si>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</si>
  <si>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</si>
  <si>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</si>
  <si>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</si>
  <si>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</si>
  <si>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</si>
  <si>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</si>
  <si>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</si>
  <si>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</si>
  <si>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</si>
  <si>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</si>
  <si>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</si>
  <si>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</si>
  <si>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</si>
  <si>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</si>
  <si>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</si>
  <si>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</si>
  <si>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</si>
  <si>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</si>
  <si>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</si>
  <si>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</si>
  <si>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</si>
  <si>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</si>
  <si>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</si>
  <si>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</si>
  <si>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</si>
  <si>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</si>
  <si>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</si>
  <si>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</si>
  <si>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</si>
  <si>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</si>
  <si>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</si>
  <si>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</si>
  <si>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</si>
  <si>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</si>
  <si>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</si>
  <si>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</si>
  <si>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</si>
  <si>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</si>
  <si>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</si>
  <si>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</si>
  <si>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</si>
  <si>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</si>
  <si>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</si>
  <si>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</si>
  <si>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</si>
  <si>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</si>
  <si>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</si>
  <si>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</si>
  <si>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</si>
  <si>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</si>
  <si>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</si>
  <si>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</si>
  <si>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</si>
  <si>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</si>
  <si>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</si>
  <si>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</si>
  <si>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</si>
  <si>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</si>
  <si>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</si>
  <si>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</si>
  <si>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</si>
  <si>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</si>
  <si>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</si>
  <si>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</si>
  <si>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</si>
  <si>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</si>
  <si>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</si>
  <si>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</si>
  <si>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</si>
  <si>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</si>
  <si>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</si>
  <si>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</si>
  <si>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</si>
  <si>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</si>
  <si>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</si>
  <si>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</si>
  <si>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</si>
  <si>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</si>
  <si>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</si>
  <si>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</si>
  <si>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</si>
  <si>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</si>
  <si>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</si>
  <si>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</si>
  <si>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</si>
  <si>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</si>
  <si>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</si>
  <si>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</si>
  <si>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</si>
  <si>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</si>
  <si>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</si>
  <si>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</si>
  <si>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</si>
  <si>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</si>
  <si>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</si>
  <si>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</si>
  <si>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</si>
  <si>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</si>
  <si>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</si>
  <si>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</si>
  <si>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</si>
  <si>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</si>
  <si>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</si>
  <si>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</si>
  <si>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</si>
  <si>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</si>
  <si>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</si>
  <si>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</si>
  <si>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</si>
  <si>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</si>
  <si>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</si>
  <si>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</si>
  <si>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</si>
  <si>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</si>
  <si>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</si>
  <si>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</si>
  <si>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</si>
  <si>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</si>
  <si>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</si>
  <si>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</si>
  <si>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</si>
  <si>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</si>
  <si>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</si>
  <si>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</si>
  <si>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</si>
  <si>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</si>
  <si>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</si>
  <si>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</si>
  <si>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</si>
  <si>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</si>
  <si>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</si>
  <si>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</si>
  <si>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</si>
  <si>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</si>
  <si>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</si>
  <si>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</si>
  <si>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</si>
  <si>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</si>
  <si>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</si>
  <si>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</si>
  <si>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</si>
  <si>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</si>
  <si>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</si>
  <si>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</si>
  <si>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</si>
  <si>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</si>
  <si>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</si>
  <si>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</si>
  <si>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</si>
  <si>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</si>
  <si>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</si>
  <si>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</si>
  <si>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</si>
  <si>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</si>
  <si>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</si>
  <si>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</si>
  <si>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</si>
  <si>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</si>
  <si>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</si>
  <si>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</si>
  <si>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</si>
  <si>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</si>
  <si>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</si>
  <si>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</si>
  <si>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</si>
  <si>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</si>
  <si>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</si>
  <si>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</si>
  <si>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</si>
  <si>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</si>
  <si>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</si>
  <si>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</si>
  <si>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</si>
  <si>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</si>
  <si>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</si>
  <si>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</si>
  <si>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</si>
  <si>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</si>
  <si>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</si>
  <si>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</si>
  <si>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</si>
  <si>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</si>
  <si>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</si>
  <si>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</si>
  <si>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</si>
  <si>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</si>
  <si>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</si>
  <si>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</si>
  <si>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</si>
  <si>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</si>
  <si>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</si>
  <si>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</si>
  <si>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</si>
  <si>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</si>
  <si>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</si>
  <si>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</si>
  <si>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</si>
  <si>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</si>
  <si>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</si>
  <si>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</si>
  <si>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</si>
  <si>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</si>
  <si>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</si>
  <si>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</si>
  <si>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</si>
  <si>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</si>
  <si>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</si>
  <si>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</si>
  <si>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</si>
  <si>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</si>
  <si>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</si>
  <si>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</si>
  <si>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</si>
  <si>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</si>
  <si>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</si>
  <si>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</si>
  <si>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</si>
  <si>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</si>
  <si>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</si>
  <si>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</si>
  <si>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</si>
  <si>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</si>
  <si>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</si>
  <si>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</si>
  <si>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</si>
  <si>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</si>
  <si>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</si>
  <si>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</si>
  <si>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</si>
  <si>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</si>
  <si>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</si>
  <si>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</si>
  <si>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</si>
  <si>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</si>
  <si>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</si>
  <si>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</si>
  <si>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</si>
  <si>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</si>
  <si>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</si>
  <si>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</si>
  <si>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</si>
  <si>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</si>
  <si>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</si>
  <si>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</si>
  <si>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</si>
  <si>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</si>
  <si>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</si>
  <si>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</si>
  <si>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</si>
  <si>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</si>
  <si>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</si>
  <si>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</si>
  <si>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</si>
  <si>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</si>
  <si>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</si>
  <si>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</si>
  <si>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</si>
  <si>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</si>
  <si>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</si>
  <si>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</si>
  <si>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</si>
  <si>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</si>
  <si>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</si>
  <si>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</si>
  <si>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</si>
  <si>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</si>
  <si>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</si>
  <si>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</si>
  <si>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</si>
  <si>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</si>
  <si>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</si>
  <si>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</si>
  <si>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</si>
  <si>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</si>
  <si>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</si>
  <si>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</si>
  <si>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</si>
  <si>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</si>
  <si>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</si>
  <si>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</si>
  <si>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</si>
  <si>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</si>
  <si>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</si>
  <si>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</si>
  <si>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</si>
  <si>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</si>
  <si>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</si>
  <si>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</si>
  <si>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</si>
  <si>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</si>
  <si>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</si>
  <si>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</si>
  <si>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</si>
  <si>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</si>
  <si>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</si>
  <si>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</si>
  <si>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</si>
  <si>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</si>
  <si>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</si>
  <si>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</si>
  <si>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</si>
  <si>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</si>
  <si>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</si>
  <si>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</si>
  <si>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</si>
  <si>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</si>
  <si>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</si>
  <si>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</si>
  <si>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</si>
  <si>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</si>
  <si>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</si>
  <si>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</si>
  <si>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</si>
  <si>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</si>
  <si>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</si>
  <si>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</si>
  <si>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</si>
  <si>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</si>
  <si>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</si>
  <si>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</si>
  <si>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</si>
  <si>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</si>
  <si>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</si>
  <si>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</si>
  <si>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</si>
  <si>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</si>
  <si>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</si>
  <si>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</si>
  <si>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</si>
  <si>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</si>
  <si>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</si>
  <si>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</si>
  <si>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</si>
  <si>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</si>
  <si>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</si>
  <si>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</si>
  <si>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</si>
  <si>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</si>
  <si>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</si>
  <si>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</si>
  <si>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</si>
  <si>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</si>
  <si>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</si>
  <si>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</si>
  <si>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</si>
  <si>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</si>
  <si>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</si>
  <si>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</si>
  <si>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</si>
  <si>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</si>
  <si>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</si>
  <si>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</si>
  <si>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</si>
  <si>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</si>
  <si>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</si>
  <si>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</si>
  <si>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</si>
  <si>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</si>
  <si>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</si>
  <si>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</si>
  <si>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</si>
  <si>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</si>
  <si>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</si>
  <si>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</si>
  <si>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</si>
  <si>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</si>
  <si>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</si>
  <si>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</si>
  <si>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</si>
  <si>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</si>
  <si>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</si>
  <si>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</si>
  <si>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</si>
  <si>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</si>
  <si>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</si>
  <si>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</si>
  <si>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</si>
  <si>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</si>
  <si>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</si>
  <si>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</si>
  <si>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</si>
  <si>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</si>
  <si>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</si>
  <si>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</si>
  <si>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</si>
  <si>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</si>
  <si>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</si>
  <si>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</si>
  <si>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</si>
  <si>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</si>
  <si>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</si>
  <si>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</si>
  <si>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</si>
  <si>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</si>
  <si>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</si>
  <si>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</si>
  <si>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</si>
  <si>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</si>
  <si>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</si>
  <si>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</si>
  <si>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</si>
  <si>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</si>
  <si>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</si>
  <si>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</si>
  <si>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</si>
  <si>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</si>
  <si>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</si>
  <si>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</si>
  <si>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</si>
  <si>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</si>
  <si>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</si>
  <si>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</si>
  <si>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</si>
  <si>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</si>
  <si>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</si>
  <si>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</si>
  <si>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</si>
  <si>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</si>
  <si>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</si>
  <si>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</si>
  <si>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</si>
  <si>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</si>
  <si>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</si>
  <si>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</si>
  <si>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</si>
  <si>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</si>
  <si>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</si>
  <si>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</si>
  <si>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</si>
  <si>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</si>
  <si>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</si>
  <si>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</si>
  <si>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</si>
  <si>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</si>
  <si>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</si>
  <si>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</si>
  <si>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</si>
  <si>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</si>
  <si>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</si>
  <si>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</si>
  <si>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</si>
  <si>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</si>
  <si>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</si>
  <si>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</si>
  <si>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</si>
  <si>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</si>
  <si>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</si>
  <si>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</si>
  <si>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</si>
  <si>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</si>
  <si>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</si>
  <si>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</si>
  <si>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</si>
  <si>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</si>
  <si>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</si>
  <si>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</si>
  <si>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</si>
  <si>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</si>
  <si>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</si>
  <si>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</si>
  <si>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</si>
  <si>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</si>
  <si>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</si>
  <si>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</si>
  <si>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</si>
  <si>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</si>
  <si>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</si>
  <si>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</si>
  <si>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</si>
  <si>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</si>
  <si>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</si>
  <si>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</si>
  <si>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</si>
  <si>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</si>
  <si>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</si>
  <si>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</si>
  <si>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</si>
  <si>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</si>
  <si>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</si>
  <si>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</si>
  <si>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</si>
  <si>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</si>
  <si>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</si>
  <si>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</si>
  <si>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</si>
  <si>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</si>
  <si>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</si>
  <si>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</si>
  <si>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</si>
  <si>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</si>
  <si>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</si>
  <si>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</si>
  <si>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</si>
  <si>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</si>
  <si>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</si>
  <si>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</si>
  <si>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</si>
  <si>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</si>
  <si>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</si>
  <si>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</si>
  <si>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</si>
  <si>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</si>
  <si>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</si>
  <si>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</si>
  <si>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</si>
  <si>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</si>
  <si>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</si>
  <si>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</si>
  <si>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</si>
  <si>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</si>
  <si>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</si>
  <si>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</si>
  <si>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</si>
  <si>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</si>
  <si>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</si>
  <si>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</si>
  <si>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</si>
  <si>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</si>
  <si>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</si>
  <si>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</si>
  <si>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</si>
  <si>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</si>
  <si>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</si>
  <si>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</si>
  <si>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</si>
  <si>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</si>
  <si>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</si>
  <si>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</si>
  <si>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</si>
  <si>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</si>
  <si>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</si>
  <si>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</si>
  <si>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</si>
  <si>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</si>
  <si>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</si>
  <si>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</si>
  <si>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</si>
  <si>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</si>
  <si>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</si>
  <si>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</si>
  <si>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</si>
  <si>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</si>
  <si>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</si>
  <si>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</si>
  <si>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</si>
  <si>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</si>
  <si>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</si>
  <si>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</si>
  <si>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</si>
  <si>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</si>
  <si>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</si>
  <si>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</si>
  <si>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</si>
  <si>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</si>
  <si>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</si>
  <si>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</si>
  <si>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</si>
  <si>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</si>
  <si>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</si>
  <si>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</si>
  <si>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</si>
  <si>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</si>
  <si>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</si>
  <si>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</si>
  <si>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</si>
  <si>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</si>
  <si>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</si>
  <si>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</si>
  <si>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</si>
  <si>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</si>
  <si>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</si>
  <si>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</si>
  <si>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</si>
  <si>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</si>
  <si>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</si>
  <si>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</si>
  <si>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</si>
  <si>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</si>
  <si>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</si>
  <si>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</si>
  <si>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</si>
  <si>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</si>
  <si>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</si>
  <si>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</si>
  <si>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</si>
  <si>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</si>
  <si>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</si>
  <si>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</si>
  <si>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</si>
  <si>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</si>
  <si>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</si>
  <si>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</si>
  <si>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</si>
  <si>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</si>
  <si>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</si>
  <si>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</si>
  <si>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</si>
  <si>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</si>
  <si>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</si>
  <si>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</si>
  <si>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</si>
  <si>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</si>
  <si>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</si>
  <si>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</si>
  <si>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</si>
  <si>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</si>
  <si>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</si>
  <si>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</si>
  <si>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</si>
  <si>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</si>
  <si>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</si>
  <si>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</si>
  <si>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</si>
  <si>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</si>
  <si>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</si>
  <si>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</si>
  <si>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</si>
  <si>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</si>
  <si>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</si>
  <si>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</si>
  <si>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</si>
  <si>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</si>
  <si>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</si>
  <si>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</si>
  <si>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</si>
  <si>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</si>
  <si>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</si>
  <si>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</si>
  <si>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</si>
  <si>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</si>
  <si>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</si>
  <si>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</si>
  <si>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</si>
  <si>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</si>
  <si>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</si>
  <si>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</si>
  <si>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</si>
  <si>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</si>
  <si>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</si>
  <si>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</si>
  <si>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</si>
  <si>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</si>
  <si>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</si>
  <si>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</si>
  <si>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</si>
  <si>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</si>
  <si>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</si>
  <si>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</si>
  <si>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</si>
  <si>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</si>
  <si>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</si>
  <si>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</si>
  <si>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</si>
  <si>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</si>
  <si>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</si>
  <si>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</si>
  <si>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</si>
  <si>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</si>
  <si>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</si>
  <si>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</si>
  <si>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</si>
  <si>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</si>
  <si>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</si>
  <si>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</si>
  <si>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</si>
  <si>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</si>
  <si>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</si>
  <si>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</si>
  <si>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</si>
  <si>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</si>
  <si>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</si>
  <si>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</si>
  <si>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</si>
  <si>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</si>
  <si>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</si>
  <si>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</si>
  <si>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</si>
  <si>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</si>
  <si>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</si>
  <si>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</si>
  <si>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</si>
  <si>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</si>
  <si>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</si>
  <si>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</si>
  <si>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</si>
  <si>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</si>
  <si>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</si>
  <si>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</si>
  <si>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</si>
  <si>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</si>
  <si>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</si>
  <si>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</si>
  <si>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</si>
  <si>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</si>
  <si>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</si>
  <si>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</si>
  <si>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</si>
  <si>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</si>
  <si>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</si>
  <si>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</si>
  <si>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</si>
  <si>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</si>
  <si>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</si>
  <si>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</si>
  <si>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</si>
  <si>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</si>
  <si>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</si>
  <si>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</si>
  <si>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</si>
  <si>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</si>
  <si>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</si>
  <si>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</si>
  <si>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</si>
  <si>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</si>
  <si>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</si>
  <si>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</si>
  <si>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</si>
  <si>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</si>
  <si>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</si>
  <si>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</si>
  <si>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</si>
  <si>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</si>
  <si>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</si>
  <si>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</si>
  <si>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</si>
  <si>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</si>
  <si>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</si>
  <si>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</si>
  <si>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</si>
  <si>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</si>
  <si>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</si>
  <si>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</si>
  <si>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</si>
  <si>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</si>
  <si>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</si>
  <si>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</si>
  <si>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</si>
  <si>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</si>
  <si>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</si>
  <si>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</si>
  <si>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</si>
  <si>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</si>
  <si>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</si>
  <si>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</si>
  <si>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</si>
  <si>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</si>
  <si>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</si>
  <si>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</si>
  <si>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</si>
  <si>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</si>
  <si>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</si>
  <si>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</si>
  <si>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</si>
  <si>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</si>
  <si>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</si>
  <si>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</si>
  <si>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</si>
  <si>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</si>
  <si>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</si>
  <si>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</si>
  <si>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</si>
  <si>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</si>
  <si>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</si>
  <si>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</si>
  <si>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</si>
  <si>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</si>
  <si>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</si>
  <si>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</si>
  <si>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</si>
  <si>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</si>
  <si>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</si>
  <si>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</si>
  <si>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</si>
  <si>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</si>
  <si>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</si>
  <si>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</si>
  <si>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</si>
  <si>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</si>
  <si>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</si>
  <si>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</si>
  <si>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</si>
  <si>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</si>
  <si>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</si>
  <si>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</si>
  <si>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</si>
  <si>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</si>
  <si>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</si>
  <si>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</si>
  <si>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</si>
  <si>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</si>
  <si>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</si>
  <si>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</si>
  <si>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</si>
  <si>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</si>
  <si>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</si>
  <si>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</si>
  <si>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</si>
  <si>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</si>
  <si>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</si>
  <si>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</si>
  <si>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</si>
  <si>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</si>
  <si>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</si>
  <si>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</si>
  <si>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</si>
  <si>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</si>
  <si>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</si>
  <si>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</si>
  <si>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</si>
  <si>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</si>
  <si>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</si>
  <si>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</si>
  <si>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</si>
  <si>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</si>
  <si>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</si>
  <si>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</si>
  <si>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</si>
  <si>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</si>
  <si>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</si>
  <si>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</si>
  <si>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</si>
  <si>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</si>
  <si>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</si>
  <si>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</si>
  <si>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</si>
  <si>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</si>
  <si>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</si>
  <si>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</si>
  <si>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</si>
  <si>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</si>
  <si>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</si>
  <si>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</si>
  <si>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</si>
  <si>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</si>
  <si>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</si>
  <si>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</si>
  <si>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</si>
  <si>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</si>
  <si>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</si>
  <si>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</si>
  <si>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</si>
  <si>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</si>
  <si>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</si>
  <si>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</si>
  <si>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</si>
  <si>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</si>
  <si>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</si>
  <si>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</si>
  <si>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</si>
  <si>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</si>
  <si>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</si>
  <si>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</si>
  <si>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</si>
  <si>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</si>
  <si>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</si>
  <si>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</si>
  <si>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</si>
  <si>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</si>
  <si>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</si>
  <si>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</si>
  <si>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</si>
  <si>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</si>
  <si>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</si>
  <si>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</si>
  <si>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</si>
  <si>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</si>
  <si>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</si>
  <si>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</si>
  <si>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</si>
  <si>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</si>
  <si>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</si>
  <si>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</si>
  <si>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</si>
  <si>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</si>
  <si>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</si>
  <si>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</si>
  <si>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</si>
  <si>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</si>
  <si>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</si>
  <si>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</si>
  <si>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</si>
  <si>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</si>
  <si>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</si>
  <si>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</si>
  <si>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</si>
  <si>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</si>
  <si>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</si>
  <si>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</si>
  <si>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</si>
  <si>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</si>
  <si>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</si>
  <si>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</si>
  <si>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</si>
  <si>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</si>
  <si>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</si>
  <si>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</si>
  <si>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</si>
  <si>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</si>
  <si>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</si>
  <si>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</si>
  <si>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</si>
  <si>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</si>
  <si>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</si>
  <si>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</si>
  <si>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</si>
  <si>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</si>
  <si>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</si>
  <si>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</si>
  <si>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</si>
  <si>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</si>
  <si>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</si>
  <si>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</si>
  <si>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</si>
  <si>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</si>
  <si>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</si>
  <si>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</si>
  <si>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</si>
  <si>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</si>
  <si>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</si>
  <si>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</si>
  <si>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</si>
  <si>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</si>
  <si>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</si>
  <si>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</si>
  <si>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</si>
  <si>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</si>
  <si>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</si>
  <si>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</si>
  <si>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</si>
  <si>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</si>
  <si>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</si>
  <si>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</si>
  <si>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</si>
  <si>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</si>
  <si>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</si>
  <si>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</si>
  <si>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</si>
  <si>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</si>
  <si>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</si>
  <si>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</si>
  <si>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</si>
  <si>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</si>
  <si>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</si>
  <si>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</si>
  <si>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</si>
  <si>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</si>
  <si>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</si>
  <si>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</si>
  <si>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</si>
  <si>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</si>
  <si>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</si>
  <si>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</si>
  <si>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</si>
  <si>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</si>
  <si>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</si>
  <si>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</si>
  <si>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</si>
  <si>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</si>
  <si>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</si>
  <si>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</si>
  <si>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</si>
  <si>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</si>
  <si>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</si>
  <si>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</si>
  <si>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</si>
  <si>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</si>
  <si>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</si>
  <si>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</si>
  <si>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</si>
  <si>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</si>
  <si>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</si>
  <si>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</si>
  <si>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</si>
  <si>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</si>
  <si>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</si>
  <si>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</si>
  <si>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</si>
  <si>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</si>
  <si>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</si>
  <si>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</si>
  <si>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</si>
  <si>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</si>
  <si>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</si>
  <si>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</si>
  <si>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</si>
  <si>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</si>
  <si>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</si>
  <si>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</si>
  <si>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</si>
  <si>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</si>
  <si>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</si>
  <si>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</si>
  <si>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</si>
  <si>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</si>
  <si>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</si>
  <si>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</si>
  <si>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</si>
  <si>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</si>
  <si>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</si>
  <si>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</si>
  <si>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</si>
  <si>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</si>
  <si>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</si>
  <si>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</si>
  <si>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</si>
  <si>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</si>
  <si>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</si>
  <si>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</si>
  <si>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</si>
  <si>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</si>
  <si>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</si>
  <si>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</si>
  <si>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</si>
  <si>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</si>
  <si>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</si>
  <si>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</si>
  <si>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</si>
  <si>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</si>
  <si>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</si>
  <si>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</si>
  <si>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</si>
  <si>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</si>
  <si>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</si>
  <si>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</si>
  <si>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</si>
  <si>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</si>
  <si>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</si>
  <si>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</si>
  <si>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</si>
  <si>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</si>
  <si>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</si>
  <si>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</si>
  <si>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</si>
  <si>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</si>
  <si>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</si>
  <si>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</si>
  <si>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</si>
  <si>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</si>
  <si>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</si>
  <si>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</si>
  <si>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</si>
  <si>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</si>
  <si>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</si>
  <si>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</si>
  <si>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</si>
  <si>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</si>
  <si>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</si>
  <si>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</si>
  <si>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</si>
  <si>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</si>
  <si>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</si>
  <si>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</si>
  <si>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</si>
  <si>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</si>
  <si>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</si>
  <si>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</si>
  <si>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</si>
  <si>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</si>
  <si>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</si>
  <si>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</si>
  <si>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</si>
  <si>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</si>
  <si>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</si>
  <si>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</si>
  <si>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</si>
  <si>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</si>
  <si>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</si>
  <si>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</si>
  <si>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</si>
  <si>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</si>
  <si>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</si>
  <si>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</si>
  <si>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</si>
  <si>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</si>
  <si>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</si>
  <si>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</si>
  <si>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</si>
  <si>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</si>
  <si>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</si>
  <si>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</si>
  <si>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</si>
  <si>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</si>
  <si>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</si>
  <si>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</si>
  <si>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</si>
  <si>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</si>
  <si>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</si>
  <si>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</si>
  <si>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</si>
  <si>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</si>
  <si>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</si>
  <si>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</si>
  <si>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</si>
  <si>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</si>
  <si>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</si>
  <si>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</si>
  <si>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</si>
  <si>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</si>
  <si>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</si>
  <si>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</si>
  <si>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</si>
  <si>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</si>
  <si>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</si>
  <si>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</si>
  <si>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</si>
  <si>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</si>
  <si>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</si>
  <si>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</si>
  <si>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</si>
  <si>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</si>
  <si>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</si>
  <si>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</si>
  <si>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</si>
  <si>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</si>
  <si>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</si>
  <si>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</si>
  <si>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</si>
  <si>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</si>
  <si>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</si>
  <si>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</si>
  <si>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</si>
  <si>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</si>
  <si>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</si>
  <si>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</si>
  <si>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</si>
  <si>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</si>
  <si>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</si>
  <si>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</si>
  <si>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</si>
  <si>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</si>
  <si>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</si>
  <si>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</si>
  <si>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</si>
  <si>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</si>
  <si>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</si>
  <si>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</si>
  <si>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</si>
  <si>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</si>
  <si>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</si>
  <si>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</si>
  <si>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</si>
  <si>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</si>
  <si>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</si>
  <si>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</si>
  <si>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</si>
  <si>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</si>
  <si>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</si>
  <si>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</si>
  <si>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</si>
  <si>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</si>
  <si>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</si>
  <si>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</si>
  <si>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</si>
  <si>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</si>
  <si>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</si>
  <si>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</si>
  <si>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</si>
  <si>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</si>
  <si>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</si>
  <si>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</si>
  <si>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</si>
  <si>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</si>
  <si>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</si>
  <si>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</si>
  <si>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</si>
  <si>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</si>
  <si>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</si>
  <si>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</si>
  <si>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</si>
  <si>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</si>
  <si>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</si>
  <si>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</si>
  <si>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</si>
  <si>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</si>
  <si>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</si>
  <si>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</si>
  <si>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</si>
  <si>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</si>
  <si>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</si>
  <si>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</si>
  <si>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</si>
  <si>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</si>
  <si>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</si>
  <si>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</si>
  <si>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</si>
  <si>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</si>
  <si>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</si>
  <si>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</si>
  <si>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</si>
  <si>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</si>
  <si>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</si>
  <si>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</si>
  <si>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</si>
  <si>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</si>
  <si>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</si>
  <si>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</si>
  <si>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</si>
  <si>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</si>
  <si>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</si>
  <si>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</si>
  <si>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</si>
  <si>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</si>
  <si>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</si>
  <si>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</si>
  <si>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</si>
  <si>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</si>
  <si>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</si>
  <si>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</si>
  <si>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</si>
  <si>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</si>
  <si>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</si>
  <si>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</si>
  <si>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</si>
  <si>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</si>
  <si>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</si>
  <si>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</si>
  <si>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</si>
  <si>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</si>
  <si>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</si>
  <si>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</si>
  <si>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</si>
  <si>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</si>
  <si>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</si>
  <si>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</si>
  <si>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</si>
  <si>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</si>
  <si>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</si>
  <si>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</si>
  <si>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</si>
  <si>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</si>
  <si>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</si>
  <si>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</si>
  <si>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</si>
  <si>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</si>
  <si>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</si>
  <si>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</si>
  <si>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</si>
  <si>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</si>
  <si>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</si>
  <si>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</si>
  <si>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</si>
  <si>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</si>
  <si>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</si>
  <si>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</si>
  <si>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</si>
  <si>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</si>
  <si>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</si>
  <si>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</si>
  <si>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</si>
  <si>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</si>
  <si>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</si>
  <si>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</si>
  <si>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</si>
  <si>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</si>
  <si>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</si>
  <si>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</si>
  <si>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</si>
  <si>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</si>
  <si>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</si>
  <si>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</si>
  <si>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</si>
  <si>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</si>
  <si>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</si>
  <si>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</si>
  <si>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</si>
  <si>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</si>
  <si>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</si>
  <si>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</si>
  <si>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</si>
  <si>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</si>
  <si>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</si>
  <si>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</si>
  <si>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</si>
  <si>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</si>
  <si>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</si>
  <si>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</si>
  <si>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</si>
  <si>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</si>
  <si>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</si>
  <si>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</si>
  <si>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</si>
  <si>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</si>
  <si>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</si>
  <si>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</si>
  <si>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</si>
  <si>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</si>
  <si>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</si>
  <si>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</si>
  <si>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</si>
  <si>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</si>
  <si>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</si>
  <si>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</si>
  <si>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</si>
  <si>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</si>
  <si>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</si>
  <si>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</si>
  <si>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</si>
  <si>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</si>
  <si>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</si>
  <si>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</si>
  <si>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</si>
  <si>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</si>
  <si>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</si>
  <si>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</si>
  <si>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</si>
  <si>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</si>
  <si>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</si>
  <si>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</si>
  <si>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</si>
  <si>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</si>
  <si>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</si>
  <si>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</si>
  <si>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</si>
  <si>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</si>
  <si>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</si>
  <si>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</si>
  <si>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</si>
  <si>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</si>
  <si>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</si>
  <si>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</si>
  <si>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</si>
  <si>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</si>
  <si>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</si>
  <si>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</si>
  <si>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</si>
  <si>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</si>
  <si>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</si>
  <si>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</si>
  <si>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</si>
  <si>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</si>
  <si>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</si>
  <si>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</si>
  <si>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</si>
  <si>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</si>
  <si>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</si>
  <si>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</si>
  <si>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</si>
  <si>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</si>
  <si>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</si>
  <si>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</si>
  <si>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</si>
  <si>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</si>
  <si>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</si>
  <si>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</si>
  <si>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</si>
  <si>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</si>
  <si>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</si>
  <si>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</si>
  <si>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</si>
  <si>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</si>
  <si>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</si>
  <si>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</si>
  <si>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</si>
  <si>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</si>
  <si>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</si>
  <si>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</si>
  <si>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</si>
  <si>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</si>
  <si>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</si>
  <si>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</si>
  <si>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</si>
  <si>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</si>
  <si>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</si>
  <si>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</si>
  <si>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</si>
  <si>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</si>
  <si>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</si>
  <si>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</si>
  <si>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</si>
  <si>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</si>
  <si>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</si>
  <si>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</si>
  <si>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</si>
  <si>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</si>
  <si>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</si>
  <si>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</si>
  <si>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</si>
  <si>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</si>
  <si>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</si>
  <si>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</si>
  <si>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</si>
  <si>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</si>
  <si>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</si>
  <si>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</si>
  <si>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</si>
  <si>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</si>
  <si>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</si>
  <si>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</si>
  <si>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</si>
  <si>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</si>
  <si>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</si>
  <si>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</si>
  <si>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</si>
  <si>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</si>
  <si>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</si>
  <si>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</si>
  <si>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</si>
  <si>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</si>
  <si>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</si>
  <si>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</si>
  <si>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</si>
  <si>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</si>
  <si>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</si>
  <si>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</si>
  <si>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</si>
  <si>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</si>
  <si>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</si>
  <si>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</si>
  <si>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</si>
  <si>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</si>
  <si>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</si>
  <si>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</si>
  <si>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</si>
  <si>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</si>
  <si>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</si>
  <si>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</si>
  <si>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</si>
  <si>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</si>
  <si>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</si>
  <si>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</si>
  <si>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</si>
  <si>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</si>
  <si>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</si>
  <si>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</si>
  <si>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</si>
  <si>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</si>
  <si>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</si>
  <si>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</si>
  <si>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</si>
  <si>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</si>
  <si>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</si>
  <si>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</si>
  <si>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</si>
  <si>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</si>
  <si>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</si>
  <si>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</si>
  <si>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</si>
  <si>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</si>
  <si>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</si>
  <si>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</si>
  <si>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</si>
  <si>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</si>
  <si>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</si>
  <si>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</si>
  <si>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</si>
  <si>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</si>
  <si>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</si>
  <si>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</si>
  <si>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</si>
  <si>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</si>
  <si>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</si>
  <si>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</si>
  <si>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</si>
  <si>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</si>
  <si>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</si>
  <si>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</si>
  <si>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</si>
  <si>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</si>
  <si>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</si>
  <si>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</si>
  <si>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</si>
  <si>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</si>
  <si>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</si>
  <si>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</si>
  <si>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</si>
  <si>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</si>
  <si>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</si>
  <si>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</si>
  <si>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</si>
  <si>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</si>
  <si>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</si>
  <si>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</si>
  <si>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</si>
  <si>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</si>
  <si>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</si>
  <si>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</si>
  <si>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</si>
  <si>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</si>
  <si>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</si>
  <si>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</si>
  <si>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</si>
  <si>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</si>
  <si>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</si>
  <si>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</si>
  <si>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</si>
  <si>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</si>
  <si>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</si>
  <si>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</si>
  <si>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</si>
  <si>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</si>
  <si>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</si>
  <si>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</si>
  <si>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</si>
  <si>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</si>
  <si>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</si>
  <si>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</si>
  <si>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</si>
  <si>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</si>
  <si>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</si>
  <si>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</si>
  <si>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</si>
  <si>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</si>
  <si>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</si>
  <si>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</si>
  <si>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</si>
  <si>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</si>
  <si>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</si>
  <si>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</si>
  <si>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</si>
  <si>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</si>
  <si>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</si>
  <si>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</si>
  <si>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</si>
  <si>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</si>
  <si>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</si>
  <si>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</si>
  <si>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</si>
  <si>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</si>
  <si>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</si>
  <si>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</si>
  <si>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</si>
  <si>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</si>
  <si>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</si>
  <si>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</si>
  <si>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</si>
  <si>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</si>
  <si>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</si>
  <si>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</si>
  <si>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</si>
  <si>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</si>
  <si>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</si>
  <si>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</si>
  <si>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</si>
  <si>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</si>
  <si>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</si>
  <si>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</si>
  <si>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</si>
  <si>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</si>
  <si>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</si>
  <si>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</si>
  <si>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</si>
  <si>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</si>
  <si>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</si>
  <si>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</si>
  <si>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</si>
  <si>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</si>
  <si>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</si>
  <si>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</si>
  <si>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</si>
  <si>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</si>
  <si>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</si>
  <si>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</si>
  <si>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</si>
  <si>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</si>
  <si>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</si>
  <si>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</si>
  <si>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</si>
  <si>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</si>
  <si>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</si>
  <si>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</si>
  <si>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</si>
  <si>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</si>
  <si>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</si>
  <si>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</si>
  <si>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</si>
  <si>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</si>
  <si>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</si>
  <si>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</si>
  <si>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</si>
  <si>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</si>
  <si>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</si>
  <si>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</si>
  <si>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</si>
  <si>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</si>
  <si>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</si>
  <si>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</si>
  <si>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</si>
  <si>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</si>
  <si>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</si>
  <si>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</si>
  <si>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</si>
  <si>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</si>
  <si>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</si>
  <si>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</si>
  <si>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</si>
  <si>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</si>
  <si>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</si>
  <si>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</si>
  <si>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</si>
  <si>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</si>
  <si>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</si>
  <si>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</si>
  <si>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</si>
  <si>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</si>
  <si>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</si>
  <si>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</si>
  <si>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</si>
  <si>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</si>
  <si>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</si>
  <si>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</si>
  <si>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</si>
  <si>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</si>
  <si>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</si>
  <si>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</si>
  <si>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</si>
  <si>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</si>
  <si>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</si>
  <si>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</si>
  <si>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</si>
  <si>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</si>
  <si>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</si>
  <si>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</si>
  <si>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</si>
  <si>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</si>
  <si>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</si>
  <si>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</si>
  <si>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</si>
  <si>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</si>
  <si>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</si>
  <si>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</si>
  <si>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</si>
  <si>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</si>
  <si>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</si>
  <si>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</si>
  <si>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</si>
  <si>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</si>
  <si>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</si>
  <si>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</si>
  <si>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</si>
  <si>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</si>
  <si>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</si>
  <si>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</si>
  <si>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</si>
  <si>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</si>
  <si>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</si>
  <si>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</si>
  <si>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</si>
  <si>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</si>
  <si>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</si>
  <si>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</si>
  <si>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</si>
  <si>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</si>
  <si>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</si>
  <si>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</si>
  <si>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</si>
  <si>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</si>
  <si>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</si>
  <si>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</si>
  <si>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</si>
  <si>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</si>
  <si>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</si>
  <si>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</si>
  <si>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</si>
  <si>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</si>
  <si>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</si>
  <si>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</si>
  <si>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</si>
  <si>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</si>
  <si>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</si>
  <si>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</si>
  <si>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</si>
  <si>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</si>
  <si>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</si>
  <si>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</si>
  <si>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</si>
  <si>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</si>
  <si>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</si>
  <si>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</si>
  <si>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</si>
  <si>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</si>
  <si>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</si>
  <si>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</si>
  <si>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</si>
  <si>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</si>
  <si>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</si>
  <si>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</si>
  <si>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</si>
  <si>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</si>
  <si>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</si>
  <si>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</si>
  <si>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</si>
  <si>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</si>
  <si>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</si>
  <si>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</si>
  <si>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</si>
  <si>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</si>
  <si>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</si>
  <si>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</si>
  <si>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</si>
  <si>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</si>
  <si>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</si>
  <si>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</si>
  <si>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</si>
  <si>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</si>
  <si>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</si>
  <si>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</si>
  <si>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</si>
  <si>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</si>
  <si>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</si>
  <si>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</si>
  <si>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</si>
  <si>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</si>
  <si>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</si>
  <si>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</si>
  <si>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</si>
  <si>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</si>
  <si>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</si>
  <si>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</si>
  <si>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</si>
  <si>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</si>
  <si>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</si>
  <si>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</si>
  <si>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</si>
  <si>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</si>
  <si>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</si>
  <si>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</si>
  <si>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</si>
  <si>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</si>
  <si>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</si>
  <si>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</si>
  <si>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</si>
  <si>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</si>
  <si>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</si>
  <si>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</si>
  <si>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</si>
  <si>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</si>
  <si>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</si>
  <si>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</si>
  <si>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</si>
  <si>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</si>
  <si>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</si>
  <si>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</si>
  <si>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</si>
  <si>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</si>
  <si>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</si>
  <si>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</si>
  <si>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</si>
  <si>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</si>
  <si>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</si>
  <si>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</si>
  <si>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</si>
  <si>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</si>
  <si>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</si>
  <si>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</si>
  <si>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</si>
  <si>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</si>
  <si>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</si>
  <si>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</si>
  <si>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</si>
  <si>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</si>
  <si>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</si>
  <si>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</si>
  <si>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</si>
  <si>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</si>
  <si>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</si>
  <si>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</si>
  <si>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</si>
  <si>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</si>
  <si>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</si>
  <si>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</si>
  <si>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</si>
  <si>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</si>
  <si>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</si>
  <si>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</si>
  <si>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</si>
  <si>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</si>
  <si>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</si>
  <si>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</si>
  <si>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</si>
  <si>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</si>
  <si>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</si>
  <si>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</si>
  <si>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</si>
  <si>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</si>
  <si>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</si>
  <si>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</si>
  <si>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</si>
  <si>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</si>
  <si>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</si>
  <si>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</si>
  <si>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</si>
  <si>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</si>
  <si>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</si>
  <si>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</si>
  <si>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</si>
  <si>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</si>
  <si>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</si>
  <si>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</si>
  <si>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</si>
  <si>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</si>
  <si>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</si>
  <si>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</si>
  <si>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</si>
  <si>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</si>
  <si>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</si>
  <si>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</si>
  <si>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</si>
  <si>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</si>
  <si>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</si>
  <si>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</si>
  <si>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</si>
  <si>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</si>
  <si>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</si>
  <si>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</si>
  <si>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</si>
  <si>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</si>
  <si>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</si>
  <si>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</si>
  <si>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</si>
  <si>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</si>
  <si>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</si>
  <si>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</si>
  <si>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</si>
  <si>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</si>
  <si>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</si>
  <si>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</si>
  <si>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</si>
  <si>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</si>
  <si>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</si>
  <si>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</si>
  <si>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</si>
  <si>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</si>
  <si>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</si>
  <si>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</si>
  <si>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</si>
  <si>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</si>
  <si>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</si>
  <si>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</si>
  <si>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</si>
  <si>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</si>
  <si>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</si>
  <si>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</si>
  <si>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</si>
  <si>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</si>
  <si>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</si>
  <si>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</si>
  <si>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</si>
  <si>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</si>
  <si>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</si>
  <si>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</si>
  <si>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</si>
  <si>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</si>
  <si>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</si>
  <si>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</si>
  <si>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</si>
  <si>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</si>
  <si>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</si>
  <si>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</si>
  <si>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</si>
  <si>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</si>
  <si>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</si>
  <si>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</si>
  <si>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</si>
  <si>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</si>
  <si>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</si>
  <si>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</si>
  <si>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</si>
  <si>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</si>
  <si>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</si>
  <si>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</si>
  <si>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</si>
  <si>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</si>
  <si>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</si>
  <si>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</si>
  <si>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</si>
  <si>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</si>
  <si>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</si>
  <si>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</si>
  <si>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</si>
  <si>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</si>
  <si>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</si>
  <si>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</si>
  <si>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</si>
  <si>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</si>
  <si>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</si>
  <si>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</si>
  <si>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</si>
  <si>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</si>
  <si>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</si>
  <si>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</si>
  <si>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</si>
  <si>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</si>
  <si>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</si>
  <si>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</si>
  <si>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</si>
  <si>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</si>
  <si>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</si>
  <si>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</si>
  <si>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</si>
  <si>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</si>
  <si>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</si>
  <si>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</si>
  <si>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</si>
  <si>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</si>
  <si>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</si>
  <si>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</si>
  <si>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</si>
  <si>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</si>
  <si>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</si>
  <si>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</si>
  <si>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</si>
  <si>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</si>
  <si>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</si>
  <si>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</si>
  <si>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</si>
  <si>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</si>
  <si>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</si>
  <si>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</si>
  <si>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</si>
  <si>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</si>
  <si>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</si>
  <si>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</si>
  <si>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</si>
  <si>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</si>
  <si>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</si>
  <si>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</si>
  <si>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</si>
  <si>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</si>
  <si>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</si>
  <si>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</si>
  <si>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</si>
  <si>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</si>
  <si>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</si>
  <si>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</si>
  <si>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</si>
  <si>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</si>
  <si>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</si>
  <si>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</si>
  <si>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</si>
  <si>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</si>
  <si>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</si>
  <si>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</si>
  <si>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</si>
  <si>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</si>
  <si>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</si>
  <si>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</si>
  <si>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</si>
  <si>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</si>
  <si>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</si>
  <si>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</si>
  <si>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</si>
  <si>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</si>
  <si>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</si>
  <si>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</si>
  <si>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</si>
  <si>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</si>
  <si>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</si>
  <si>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</si>
  <si>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</si>
  <si>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</si>
  <si>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</si>
  <si>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</si>
  <si>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</si>
  <si>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</si>
  <si>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</si>
  <si>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</si>
  <si>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</si>
  <si>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</si>
  <si>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</si>
  <si>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</si>
  <si>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</si>
  <si>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</si>
  <si>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</si>
  <si>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</si>
  <si>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</si>
  <si>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</si>
  <si>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</si>
  <si>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</si>
  <si>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</si>
  <si>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</si>
  <si>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</si>
  <si>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</si>
  <si>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</si>
  <si>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</si>
  <si>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</si>
  <si>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</si>
  <si>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</si>
  <si>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</si>
  <si>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</si>
  <si>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</si>
  <si>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</si>
  <si>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</si>
  <si>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</si>
  <si>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</si>
  <si>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</si>
  <si>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</si>
  <si>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</si>
  <si>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</si>
  <si>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</si>
  <si>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</si>
  <si>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</si>
  <si>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</si>
  <si>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</si>
  <si>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</si>
  <si>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</si>
  <si>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</si>
  <si>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</si>
  <si>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</si>
  <si>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</si>
  <si>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</si>
  <si>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</si>
  <si>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</si>
  <si>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</si>
  <si>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</si>
  <si>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</si>
  <si>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</si>
  <si>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</si>
  <si>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</si>
  <si>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</si>
  <si>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</si>
  <si>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</si>
  <si>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</si>
  <si>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</si>
  <si>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</si>
  <si>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</si>
  <si>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</si>
  <si>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</si>
  <si>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</si>
  <si>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</si>
  <si>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</si>
  <si>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</si>
  <si>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</si>
  <si>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</si>
  <si>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</si>
  <si>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</si>
  <si>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</si>
  <si>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</si>
  <si>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</si>
  <si>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</si>
  <si>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</si>
  <si>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</si>
  <si>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</si>
  <si>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</si>
  <si>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</si>
  <si>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</si>
  <si>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</si>
  <si>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</si>
  <si>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</si>
  <si>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</si>
  <si>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</si>
  <si>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</si>
  <si>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</si>
  <si>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</si>
  <si>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</si>
  <si>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</si>
  <si>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</si>
  <si>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</si>
  <si>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</si>
  <si>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</si>
  <si>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</si>
  <si>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</si>
  <si>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</si>
  <si>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</si>
  <si>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</si>
  <si>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</si>
  <si>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</si>
  <si>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</si>
  <si>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</si>
  <si>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</si>
  <si>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</si>
  <si>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</si>
  <si>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</si>
  <si>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</si>
  <si>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</si>
  <si>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</si>
  <si>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</si>
  <si>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</si>
  <si>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</si>
  <si>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</si>
  <si>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</si>
  <si>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</si>
  <si>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</si>
  <si>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</si>
  <si>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</si>
  <si>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</si>
  <si>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</si>
  <si>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</si>
  <si>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</si>
  <si>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</si>
  <si>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</si>
  <si>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</si>
  <si>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</si>
  <si>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</si>
  <si>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</si>
  <si>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</si>
  <si>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</si>
  <si>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</si>
  <si>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</si>
  <si>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</si>
  <si>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</si>
  <si>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</si>
  <si>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</si>
  <si>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</si>
  <si>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</si>
  <si>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</si>
  <si>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</si>
  <si>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</si>
  <si>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</si>
  <si>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</si>
  <si>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</si>
  <si>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</si>
  <si>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</si>
  <si>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</si>
  <si>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</si>
  <si>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</si>
  <si>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</si>
  <si>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</si>
  <si>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</si>
  <si>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</si>
  <si>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</si>
  <si>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</si>
  <si>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</si>
  <si>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</si>
  <si>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</si>
  <si>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</si>
  <si>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</si>
  <si>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</si>
  <si>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</si>
  <si>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</si>
  <si>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</si>
  <si>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</si>
  <si>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</si>
  <si>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</si>
  <si>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</si>
  <si>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</si>
  <si>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</si>
  <si>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</si>
  <si>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</si>
  <si>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</si>
  <si>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</si>
  <si>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</si>
  <si>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</si>
  <si>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</si>
  <si>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</si>
  <si>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</si>
  <si>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</si>
  <si>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</si>
  <si>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</si>
  <si>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</si>
  <si>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</si>
  <si>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</si>
  <si>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</si>
  <si>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</si>
  <si>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</si>
  <si>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</si>
  <si>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</si>
  <si>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</si>
  <si>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</si>
  <si>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</si>
  <si>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</si>
  <si>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</si>
  <si>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</si>
  <si>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</si>
  <si>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</si>
  <si>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</si>
  <si>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</si>
  <si>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</si>
  <si>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</si>
  <si>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</si>
  <si>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</si>
  <si>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</si>
  <si>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</si>
  <si>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</si>
  <si>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</si>
  <si>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</si>
  <si>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</si>
  <si>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</si>
  <si>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</si>
  <si>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</si>
  <si>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</si>
  <si>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</si>
  <si>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</si>
  <si>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</si>
  <si>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</si>
  <si>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</si>
  <si>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</si>
  <si>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</si>
  <si>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</si>
  <si>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</si>
  <si>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</si>
  <si>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</si>
  <si>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</si>
  <si>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</si>
  <si>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</si>
  <si>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</si>
  <si>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</si>
  <si>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</si>
  <si>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</si>
  <si>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</si>
  <si>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</si>
  <si>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</si>
  <si>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</si>
  <si>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</si>
  <si>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</si>
  <si>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</si>
  <si>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</si>
  <si>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</si>
  <si>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</si>
  <si>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</si>
  <si>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</si>
  <si>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</si>
  <si>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</si>
  <si>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</si>
  <si>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</si>
  <si>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</si>
  <si>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</si>
  <si>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</si>
  <si>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</si>
  <si>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</si>
  <si>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</si>
  <si>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</si>
  <si>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</si>
  <si>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</si>
  <si>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</si>
  <si>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</si>
  <si>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</si>
  <si>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</si>
  <si>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</si>
  <si>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</si>
  <si>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</si>
  <si>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</si>
  <si>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</si>
  <si>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</si>
  <si>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</si>
  <si>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</si>
  <si>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</si>
  <si>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</si>
  <si>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</si>
  <si>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</si>
  <si>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</si>
  <si>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</si>
  <si>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</si>
  <si>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</si>
  <si>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</si>
  <si>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</si>
  <si>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</si>
  <si>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</si>
  <si>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</si>
  <si>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</si>
  <si>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</si>
  <si>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</si>
  <si>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</si>
  <si>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</si>
  <si>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</si>
  <si>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</si>
  <si>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</si>
  <si>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</si>
  <si>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</si>
  <si>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</si>
  <si>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</si>
  <si>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</si>
  <si>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</si>
  <si>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</si>
  <si>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</si>
  <si>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</si>
  <si>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</si>
  <si>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</si>
  <si>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</si>
  <si>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</si>
  <si>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</si>
  <si>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</si>
  <si>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</si>
  <si>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</si>
  <si>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</si>
  <si>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</si>
  <si>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</si>
  <si>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</si>
  <si>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</si>
  <si>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</si>
  <si>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</si>
  <si>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</si>
  <si>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</si>
  <si>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</si>
  <si>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</si>
  <si>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</si>
  <si>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</si>
  <si>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</si>
  <si>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</si>
  <si>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</si>
  <si>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</si>
  <si>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</si>
  <si>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</si>
  <si>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</si>
  <si>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</si>
  <si>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</si>
  <si>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</si>
  <si>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</si>
  <si>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</si>
  <si>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</si>
  <si>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</si>
  <si>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</si>
  <si>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</si>
  <si>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</si>
  <si>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</si>
  <si>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</si>
  <si>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</si>
  <si>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</si>
  <si>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</si>
  <si>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</si>
  <si>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</si>
  <si>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</si>
  <si>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</si>
  <si>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</si>
  <si>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</si>
  <si>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</si>
  <si>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</si>
  <si>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</si>
  <si>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</si>
  <si>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</si>
  <si>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</si>
  <si>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</si>
  <si>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</si>
  <si>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</si>
  <si>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</si>
  <si>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</si>
  <si>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</si>
  <si>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</si>
  <si>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</si>
  <si>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</si>
  <si>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</si>
  <si>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</si>
  <si>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</si>
  <si>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</si>
  <si>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</si>
  <si>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</si>
  <si>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</si>
  <si>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</si>
  <si>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</si>
  <si>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</si>
  <si>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</si>
  <si>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</si>
  <si>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</si>
  <si>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</si>
  <si>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</si>
  <si>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</si>
  <si>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</si>
  <si>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</si>
  <si>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</si>
  <si>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</si>
  <si>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</si>
  <si>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</si>
  <si>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</si>
  <si>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</si>
  <si>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</si>
  <si>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</si>
  <si>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</si>
  <si>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</si>
  <si>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</si>
  <si>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</si>
  <si>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</si>
  <si>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</si>
  <si>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</si>
  <si>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</si>
  <si>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</si>
  <si>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</si>
  <si>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</si>
  <si>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</si>
  <si>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</si>
  <si>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</si>
  <si>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</si>
  <si>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</si>
  <si>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</si>
  <si>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</si>
  <si>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</si>
  <si>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</si>
  <si>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</si>
  <si>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</si>
  <si>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</si>
  <si>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</si>
  <si>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</si>
  <si>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</si>
  <si>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</si>
  <si>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</si>
  <si>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</si>
  <si>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</si>
  <si>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</si>
  <si>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</si>
  <si>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</si>
  <si>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</si>
  <si>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</si>
  <si>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</si>
  <si>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</si>
  <si>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</si>
  <si>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</si>
  <si>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</si>
  <si>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</si>
  <si>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</si>
  <si>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</si>
  <si>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</si>
  <si>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</si>
  <si>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</si>
  <si>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</si>
  <si>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</si>
  <si>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</si>
  <si>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</si>
  <si>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</si>
  <si>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</si>
  <si>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</si>
  <si>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</si>
  <si>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</si>
  <si>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</si>
  <si>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</si>
  <si>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</si>
  <si>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</si>
  <si>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</si>
  <si>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</si>
  <si>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</si>
  <si>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</si>
  <si>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</si>
  <si>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</si>
  <si>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</si>
  <si>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</si>
  <si>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</si>
  <si>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</si>
  <si>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</si>
  <si>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</si>
  <si>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</si>
  <si>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</si>
  <si>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</si>
  <si>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</si>
  <si>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</si>
  <si>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</si>
  <si>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</si>
  <si>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</si>
  <si>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</si>
  <si>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</si>
  <si>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</si>
  <si>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</si>
  <si>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</si>
  <si>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</si>
  <si>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</si>
  <si>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</si>
  <si>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</si>
  <si>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</si>
  <si>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</si>
  <si>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</si>
  <si>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</si>
  <si>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</si>
  <si>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</si>
  <si>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</si>
  <si>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</si>
  <si>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</si>
  <si>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</si>
  <si>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</si>
  <si>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</si>
  <si>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</si>
  <si>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</si>
  <si>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</si>
  <si>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</si>
  <si>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</si>
  <si>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</si>
  <si>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</si>
  <si>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</si>
  <si>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</si>
  <si>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</si>
  <si>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</si>
  <si>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</si>
  <si>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</si>
  <si>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</si>
  <si>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</si>
  <si>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</si>
  <si>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</si>
  <si>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</si>
  <si>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</si>
  <si>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</si>
  <si>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</si>
  <si>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</si>
  <si>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</si>
  <si>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</si>
  <si>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</si>
  <si>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</si>
  <si>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</si>
  <si>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</si>
  <si>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</si>
  <si>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</si>
  <si>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</si>
  <si>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</si>
  <si>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</si>
  <si>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</si>
  <si>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</si>
  <si>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</si>
  <si>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</si>
  <si>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</si>
  <si>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</si>
  <si>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</si>
  <si>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</si>
  <si>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</si>
  <si>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</si>
  <si>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</si>
  <si>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</si>
  <si>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</si>
  <si>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</si>
  <si>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</si>
  <si>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</si>
  <si>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</si>
  <si>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</si>
  <si>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</si>
  <si>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</si>
  <si>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</si>
  <si>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</si>
  <si>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</si>
  <si>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</si>
  <si>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</si>
  <si>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</si>
  <si>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</si>
  <si>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</si>
  <si>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</si>
  <si>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</si>
  <si>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</si>
  <si>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</si>
  <si>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</si>
  <si>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</si>
  <si>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</si>
  <si>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</si>
  <si>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</si>
  <si>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</si>
  <si>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</si>
  <si>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</si>
  <si>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</si>
  <si>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</si>
  <si>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</si>
  <si>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</si>
  <si>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</si>
  <si>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</si>
  <si>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</si>
  <si>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</si>
  <si>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</si>
  <si>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</si>
  <si>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</si>
  <si>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</si>
  <si>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</si>
  <si>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</si>
  <si>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</si>
  <si>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</si>
  <si>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</si>
  <si>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</si>
  <si>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</si>
  <si>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</si>
  <si>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</si>
  <si>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</si>
  <si>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</si>
  <si>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</si>
  <si>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</si>
  <si>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</si>
  <si>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</si>
  <si>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</si>
  <si>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</si>
  <si>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</si>
  <si>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</si>
  <si>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</si>
  <si>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</si>
  <si>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</si>
  <si>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</si>
  <si>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</si>
  <si>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</si>
  <si>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</si>
  <si>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</si>
  <si>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</si>
  <si>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</si>
  <si>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</si>
  <si>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</si>
  <si>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</si>
  <si>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</si>
  <si>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</si>
  <si>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</si>
  <si>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</si>
  <si>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</si>
  <si>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</si>
  <si>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</si>
  <si>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</si>
  <si>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</si>
  <si>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</si>
  <si>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</si>
  <si>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</si>
  <si>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</si>
  <si>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</si>
  <si>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</si>
  <si>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</si>
  <si>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</si>
  <si>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</si>
  <si>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</si>
  <si>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</si>
  <si>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</si>
  <si>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</si>
  <si>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</si>
  <si>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</si>
  <si>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</si>
  <si>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</si>
  <si>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</si>
  <si>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</si>
  <si>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</si>
  <si>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</si>
  <si>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</si>
  <si>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</si>
  <si>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</si>
  <si>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</si>
  <si>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</si>
  <si>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</si>
  <si>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</si>
  <si>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</si>
  <si>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</si>
  <si>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</si>
  <si>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</si>
  <si>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</si>
  <si>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</si>
  <si>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</si>
  <si>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</si>
  <si>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</si>
  <si>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</si>
  <si>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</si>
  <si>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</si>
  <si>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</si>
  <si>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</si>
  <si>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</si>
  <si>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</si>
  <si>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</si>
  <si>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</si>
  <si>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</si>
  <si>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</si>
  <si>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</si>
  <si>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</si>
  <si>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</si>
  <si>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</si>
  <si>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</si>
  <si>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</si>
  <si>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</si>
  <si>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</si>
  <si>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</si>
  <si>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</si>
  <si>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</si>
  <si>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</si>
  <si>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</si>
  <si>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</si>
  <si>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</si>
  <si>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</si>
  <si>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</si>
  <si>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</si>
  <si>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</si>
  <si>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</si>
  <si>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</si>
  <si>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</si>
  <si>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</si>
  <si>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</si>
  <si>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</si>
  <si>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</si>
  <si>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</si>
  <si>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</si>
  <si>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</si>
  <si>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</si>
  <si>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</si>
  <si>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</si>
  <si>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</si>
  <si>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</si>
  <si>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</si>
  <si>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</si>
  <si>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</si>
  <si>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</si>
  <si>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</si>
  <si>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</si>
  <si>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</si>
  <si>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</si>
  <si>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</si>
  <si>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</si>
  <si>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</si>
  <si>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</si>
  <si>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</si>
  <si>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</si>
  <si>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</si>
  <si>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</si>
  <si>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</si>
  <si>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</si>
  <si>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</si>
  <si>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</si>
  <si>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</si>
  <si>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</si>
  <si>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</si>
  <si>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</si>
  <si>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</si>
  <si>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</si>
  <si>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</si>
  <si>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</si>
  <si>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</si>
  <si>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</si>
  <si>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</si>
  <si>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</si>
  <si>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</si>
  <si>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</si>
  <si>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</si>
  <si>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</si>
  <si>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</si>
  <si>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</si>
  <si>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</si>
  <si>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</si>
  <si>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</si>
  <si>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</si>
  <si>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</si>
  <si>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</si>
  <si>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</si>
  <si>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</si>
  <si>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</si>
  <si>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</si>
  <si>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</si>
  <si>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</si>
  <si>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</si>
  <si>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</si>
  <si>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</si>
  <si>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</si>
  <si>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</si>
  <si>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</si>
  <si>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</si>
  <si>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</si>
  <si>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</si>
  <si>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</si>
  <si>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</si>
  <si>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</si>
  <si>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</si>
  <si>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</si>
  <si>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</si>
  <si>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</si>
  <si>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</si>
  <si>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</si>
  <si>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</si>
  <si>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</si>
  <si>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</si>
  <si>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</si>
  <si>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</si>
  <si>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</si>
  <si>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</si>
  <si>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</si>
  <si>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</si>
  <si>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</si>
  <si>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</si>
  <si>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</si>
  <si>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</si>
  <si>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</si>
  <si>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</si>
  <si>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</si>
  <si>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</si>
  <si>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</si>
  <si>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</si>
  <si>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</si>
  <si>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</si>
  <si>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</si>
  <si>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</si>
  <si>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</si>
  <si>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</si>
  <si>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</si>
  <si>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</si>
  <si>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</si>
  <si>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</si>
  <si>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</si>
  <si>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</si>
  <si>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</si>
  <si>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</si>
  <si>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</si>
  <si>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</si>
  <si>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</si>
  <si>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</si>
  <si>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</si>
  <si>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</si>
  <si>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</si>
  <si>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</si>
  <si>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</si>
  <si>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</si>
  <si>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</si>
  <si>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</si>
  <si>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</si>
  <si>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</si>
  <si>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</si>
  <si>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</si>
  <si>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</si>
  <si>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</si>
  <si>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</si>
  <si>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</si>
  <si>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</si>
  <si>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</si>
  <si>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</si>
  <si>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</si>
  <si>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</si>
  <si>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</si>
  <si>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</si>
  <si>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</si>
  <si>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</si>
  <si>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</si>
  <si>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</si>
  <si>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</si>
  <si>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</si>
  <si>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</si>
  <si>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</si>
  <si>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</si>
  <si>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</si>
  <si>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</si>
  <si>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</si>
  <si>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</si>
  <si>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</si>
  <si>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</si>
  <si>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</si>
  <si>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</si>
  <si>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</si>
  <si>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</si>
  <si>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</si>
  <si>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</si>
  <si>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</si>
  <si>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</si>
  <si>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</si>
  <si>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</si>
  <si>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</si>
  <si>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</si>
  <si>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</si>
  <si>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</si>
  <si>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</si>
  <si>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</si>
  <si>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</si>
  <si>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</si>
  <si>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</si>
  <si>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</si>
  <si>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</si>
  <si>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</si>
  <si>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</si>
  <si>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</si>
  <si>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</si>
  <si>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</si>
  <si>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</si>
  <si>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</si>
  <si>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</si>
  <si>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</si>
  <si>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</si>
  <si>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</si>
  <si>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</si>
  <si>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</si>
  <si>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</si>
  <si>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</si>
  <si>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</si>
  <si>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</si>
  <si>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</si>
  <si>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</si>
  <si>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</si>
  <si>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</si>
  <si>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</si>
  <si>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</si>
  <si>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</si>
  <si>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</si>
  <si>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</si>
  <si>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</si>
  <si>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</si>
  <si>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</si>
  <si>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</si>
  <si>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</si>
  <si>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</si>
  <si>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</si>
  <si>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</si>
  <si>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</si>
  <si>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</si>
  <si>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</si>
  <si>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</si>
  <si>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</si>
  <si>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</si>
  <si>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</si>
  <si>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</si>
  <si>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</si>
  <si>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</si>
  <si>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</si>
  <si>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</si>
  <si>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</si>
  <si>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</si>
  <si>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</si>
  <si>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</si>
  <si>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</si>
  <si>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</si>
  <si>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</si>
  <si>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</si>
  <si>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</si>
  <si>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</si>
  <si>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</si>
  <si>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</si>
  <si>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</si>
  <si>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</si>
  <si>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</si>
  <si>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</si>
  <si>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</si>
  <si>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</si>
  <si>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</si>
  <si>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</si>
  <si>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</si>
  <si>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</si>
  <si>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</si>
  <si>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</si>
  <si>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</si>
  <si>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</si>
  <si>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</si>
  <si>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</si>
  <si>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</si>
  <si>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</si>
  <si>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</si>
  <si>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</si>
  <si>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</si>
  <si>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</si>
  <si>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</si>
  <si>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</si>
  <si>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</si>
  <si>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</si>
  <si>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</si>
  <si>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</si>
  <si>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</si>
  <si>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</si>
  <si>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</si>
  <si>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</si>
  <si>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</si>
  <si>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</si>
  <si>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</si>
  <si>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</si>
  <si>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</si>
  <si>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</si>
  <si>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</si>
  <si>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</si>
  <si>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</si>
  <si>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</si>
  <si>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</si>
  <si>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</si>
  <si>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</si>
  <si>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</si>
  <si>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</si>
  <si>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</si>
  <si>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</si>
  <si>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</si>
  <si>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</si>
  <si>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</si>
  <si>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</si>
  <si>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</si>
  <si>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</si>
  <si>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</si>
  <si>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</si>
  <si>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</si>
  <si>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</si>
  <si>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</si>
  <si>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</si>
  <si>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</si>
  <si>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</si>
  <si>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</si>
  <si>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</si>
  <si>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</si>
  <si>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</si>
  <si>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</si>
  <si>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</si>
  <si>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</si>
  <si>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</si>
  <si>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</si>
  <si>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</si>
  <si>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</si>
  <si>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</si>
  <si>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</si>
  <si>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</si>
  <si>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</si>
  <si>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</si>
  <si>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</si>
  <si>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</si>
  <si>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</si>
  <si>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</si>
  <si>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</si>
  <si>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</si>
  <si>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</si>
  <si>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</si>
  <si>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</si>
  <si>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</si>
  <si>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</si>
  <si>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</si>
  <si>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</si>
  <si>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</si>
  <si>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</si>
  <si>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</si>
  <si>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</si>
  <si>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</si>
  <si>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</si>
  <si>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</si>
  <si>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</si>
  <si>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</si>
  <si>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</si>
  <si>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</si>
  <si>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</si>
  <si>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</si>
  <si>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</si>
  <si>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</si>
  <si>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</si>
  <si>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</si>
  <si>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</si>
  <si>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</si>
  <si>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</si>
  <si>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</si>
  <si>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</si>
  <si>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</si>
  <si>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</si>
  <si>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</si>
  <si>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</si>
  <si>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</si>
  <si>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</si>
  <si>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</si>
  <si>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</si>
  <si>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</si>
  <si>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</si>
  <si>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</si>
  <si>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</si>
  <si>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</si>
  <si>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</si>
  <si>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</si>
  <si>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</si>
  <si>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</si>
  <si>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</si>
  <si>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</si>
  <si>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</si>
  <si>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</si>
  <si>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</si>
  <si>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</si>
  <si>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</si>
  <si>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</si>
  <si>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</si>
  <si>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</si>
  <si>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</si>
  <si>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</si>
  <si>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</si>
  <si>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</si>
  <si>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</si>
  <si>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</si>
  <si>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</si>
  <si>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</si>
  <si>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</si>
  <si>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</si>
  <si>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</si>
  <si>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</si>
  <si>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</si>
  <si>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</si>
  <si>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</si>
  <si>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</si>
  <si>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</si>
  <si>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</si>
  <si>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</si>
  <si>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</si>
  <si>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</si>
  <si>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</si>
  <si>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</si>
  <si>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</si>
  <si>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</si>
  <si>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</si>
  <si>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</si>
  <si>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</si>
  <si>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</si>
  <si>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</si>
  <si>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</si>
  <si>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</si>
  <si>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</si>
  <si>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</si>
  <si>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</si>
  <si>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</si>
  <si>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</si>
  <si>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</si>
  <si>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</si>
  <si>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</si>
  <si>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</si>
  <si>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</si>
  <si>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</si>
  <si>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</si>
  <si>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</si>
  <si>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</si>
  <si>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</si>
  <si>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</si>
  <si>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</si>
  <si>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</si>
  <si>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</si>
  <si>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</si>
  <si>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</si>
  <si>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</si>
  <si>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</si>
  <si>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</si>
  <si>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</si>
  <si>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</si>
  <si>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</si>
  <si>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</si>
  <si>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</si>
  <si>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</si>
  <si>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</si>
  <si>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</si>
  <si>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</si>
  <si>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</si>
  <si>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</si>
  <si>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</si>
  <si>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</si>
  <si>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</si>
  <si>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</si>
  <si>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</si>
  <si>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</si>
  <si>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</si>
  <si>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</si>
  <si>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</si>
  <si>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</si>
  <si>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</si>
  <si>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</si>
  <si>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</si>
  <si>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</si>
  <si>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</si>
  <si>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</si>
  <si>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</si>
  <si>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</si>
  <si>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</si>
  <si>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</si>
  <si>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</si>
  <si>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</si>
  <si>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</si>
  <si>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</si>
  <si>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</si>
  <si>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</si>
  <si>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</si>
  <si>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</si>
  <si>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</si>
  <si>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</si>
  <si>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</si>
  <si>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</si>
  <si>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</si>
  <si>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</si>
  <si>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</si>
  <si>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</si>
  <si>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</si>
  <si>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</si>
  <si>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</si>
  <si>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</si>
  <si>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</si>
  <si>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</si>
  <si>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</si>
  <si>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</si>
  <si>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</si>
  <si>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</si>
  <si>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</si>
  <si>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</si>
  <si>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</si>
  <si>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</si>
  <si>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</si>
  <si>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</si>
  <si>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</si>
  <si>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</si>
  <si>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</si>
  <si>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</si>
  <si>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</si>
  <si>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</si>
  <si>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</si>
  <si>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</si>
  <si>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</si>
  <si>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</si>
  <si>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</si>
  <si>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</si>
  <si>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</si>
  <si>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</si>
  <si>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</si>
  <si>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</si>
  <si>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</si>
  <si>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</si>
  <si>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</si>
  <si>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</si>
  <si>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</si>
  <si>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</si>
  <si>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</si>
  <si>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</si>
  <si>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</si>
  <si>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</si>
  <si>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</si>
  <si>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</si>
  <si>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</si>
  <si>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</si>
  <si>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</si>
  <si>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</si>
  <si>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</si>
  <si>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</si>
  <si>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</si>
  <si>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</si>
  <si>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</si>
  <si>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</si>
  <si>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</si>
  <si>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</si>
  <si>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</si>
  <si>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</si>
  <si>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</si>
  <si>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</si>
  <si>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</si>
  <si>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</si>
  <si>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</si>
  <si>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</si>
  <si>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</si>
  <si>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</si>
  <si>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</si>
  <si>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</si>
  <si>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</si>
  <si>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</si>
  <si>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</si>
  <si>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</si>
  <si>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</si>
  <si>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</si>
  <si>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</si>
  <si>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</si>
  <si>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</si>
  <si>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</si>
  <si>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</si>
  <si>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</si>
  <si>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</si>
  <si>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</si>
  <si>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</si>
  <si>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</si>
  <si>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</si>
  <si>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</si>
  <si>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</si>
  <si>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</si>
  <si>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</si>
  <si>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</si>
  <si>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</si>
  <si>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</si>
  <si>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</si>
  <si>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</si>
  <si>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</si>
  <si>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</si>
  <si>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</si>
  <si>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</si>
  <si>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</si>
  <si>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</si>
  <si>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</si>
  <si>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</si>
  <si>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</si>
  <si>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</si>
  <si>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</si>
  <si>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</si>
  <si>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</si>
  <si>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</si>
  <si>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</si>
  <si>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</si>
  <si>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</si>
  <si>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</si>
  <si>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</si>
  <si>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</si>
  <si>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</si>
  <si>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</si>
  <si>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</si>
  <si>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</si>
  <si>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</si>
  <si>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</si>
  <si>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</si>
  <si>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</si>
  <si>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</si>
  <si>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</si>
  <si>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</si>
  <si>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</si>
  <si>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</si>
  <si>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</si>
  <si>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</si>
  <si>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</si>
  <si>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</si>
  <si>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</si>
  <si>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</si>
  <si>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</si>
  <si>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</si>
  <si>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</si>
  <si>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</si>
  <si>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</si>
  <si>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</si>
  <si>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</si>
  <si>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</si>
  <si>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</si>
  <si>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</si>
  <si>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</si>
  <si>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</si>
  <si>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</si>
  <si>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</si>
  <si>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</si>
  <si>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</si>
  <si>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</si>
  <si>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</si>
  <si>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</si>
  <si>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</si>
  <si>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</si>
  <si>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</si>
  <si>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</si>
  <si>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</si>
  <si>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</si>
  <si>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</si>
  <si>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</si>
  <si>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</si>
  <si>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</si>
  <si>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</si>
  <si>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</si>
  <si>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</si>
  <si>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</si>
  <si>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</si>
  <si>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</si>
  <si>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</si>
  <si>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</si>
  <si>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</si>
  <si>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</si>
  <si>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</si>
  <si>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</si>
  <si>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</si>
  <si>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</si>
  <si>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</si>
  <si>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</si>
  <si>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</si>
  <si>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</si>
  <si>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</si>
  <si>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</si>
  <si>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</si>
  <si>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</si>
  <si>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</si>
  <si>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</si>
  <si>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</si>
  <si>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</si>
  <si>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</si>
  <si>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</si>
  <si>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</si>
  <si>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</si>
  <si>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</si>
  <si>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</si>
  <si>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</si>
  <si>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</si>
  <si>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</si>
  <si>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</si>
  <si>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</si>
  <si>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</si>
  <si>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</si>
  <si>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</si>
  <si>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</si>
  <si>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</si>
  <si>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</si>
  <si>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</si>
  <si>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</si>
  <si>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</si>
  <si>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</si>
  <si>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</si>
  <si>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</si>
  <si>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</si>
  <si>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</si>
  <si>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</si>
  <si>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</si>
  <si>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</si>
  <si>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</si>
  <si>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</si>
  <si>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</si>
  <si>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</si>
  <si>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</si>
  <si>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</si>
  <si>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</si>
  <si>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</si>
  <si>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</si>
  <si>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</si>
  <si>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</si>
  <si>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</si>
  <si>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</si>
  <si>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</si>
  <si>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</si>
  <si>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</si>
  <si>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</si>
  <si>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</si>
  <si>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</si>
  <si>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</si>
  <si>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</si>
  <si>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</si>
  <si>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</si>
  <si>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</si>
  <si>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</si>
  <si>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</si>
  <si>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</si>
  <si>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</si>
  <si>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</si>
  <si>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</si>
  <si>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</si>
  <si>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</si>
  <si>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</si>
  <si>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</si>
  <si>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</si>
  <si>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</si>
  <si>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</si>
  <si>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</si>
  <si>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</si>
  <si>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</si>
  <si>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</si>
  <si>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</si>
  <si>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</si>
  <si>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</si>
  <si>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</si>
  <si>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</si>
  <si>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</si>
  <si>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</si>
  <si>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</si>
  <si>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</si>
  <si>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</si>
  <si>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</si>
  <si>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</si>
  <si>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</si>
  <si>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</si>
  <si>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</si>
  <si>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</si>
  <si>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</si>
  <si>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</si>
  <si>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</si>
  <si>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</si>
  <si>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</si>
  <si>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</si>
  <si>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</si>
  <si>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</si>
  <si>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</si>
  <si>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</si>
  <si>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</si>
  <si>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</si>
  <si>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</si>
  <si>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</si>
  <si>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</si>
  <si>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</si>
  <si>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</si>
  <si>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</si>
  <si>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</si>
  <si>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</si>
  <si>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</si>
  <si>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</si>
  <si>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</si>
  <si>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</si>
  <si>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</si>
  <si>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</si>
  <si>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</si>
  <si>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</si>
  <si>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</si>
  <si>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</si>
  <si>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</si>
  <si>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</si>
  <si>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</si>
  <si>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</si>
  <si>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</si>
  <si>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</si>
  <si>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</si>
  <si>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</si>
  <si>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</si>
  <si>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</si>
  <si>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</si>
  <si>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</si>
  <si>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</si>
  <si>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</si>
  <si>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</si>
  <si>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</si>
  <si>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</si>
  <si>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</si>
  <si>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</si>
  <si>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</si>
  <si>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</si>
  <si>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</si>
  <si>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</si>
  <si>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</si>
  <si>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</si>
  <si>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</si>
  <si>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</si>
  <si>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</si>
  <si>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</si>
  <si>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</si>
  <si>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</si>
  <si>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</si>
  <si>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</si>
  <si>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</si>
  <si>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</si>
  <si>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</si>
  <si>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</si>
  <si>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</si>
  <si>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</si>
  <si>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</si>
  <si>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</si>
  <si>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</si>
  <si>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</si>
  <si>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</si>
  <si>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</si>
  <si>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</si>
  <si>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</si>
  <si>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</si>
  <si>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</si>
  <si>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</si>
  <si>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</si>
  <si>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</si>
  <si>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</si>
  <si>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</si>
  <si>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</si>
  <si>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</si>
  <si>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</si>
  <si>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</si>
  <si>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</si>
  <si>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</si>
  <si>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</si>
  <si>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</si>
  <si>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</si>
  <si>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</si>
  <si>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</si>
  <si>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</si>
  <si>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</si>
  <si>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</si>
  <si>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</si>
  <si>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</si>
  <si>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</si>
  <si>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</si>
  <si>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</si>
  <si>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</si>
  <si>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</si>
  <si>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</si>
  <si>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</si>
  <si>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</si>
  <si>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</si>
  <si>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</si>
  <si>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</si>
  <si>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</si>
  <si>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</si>
  <si>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</si>
  <si>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</si>
  <si>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</si>
  <si>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</si>
  <si>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</si>
  <si>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</si>
  <si>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</si>
  <si>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</si>
  <si>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</si>
  <si>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</si>
  <si>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</si>
  <si>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</si>
  <si>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</si>
  <si>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</si>
  <si>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</si>
  <si>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</si>
  <si>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</si>
  <si>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</si>
  <si>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</si>
  <si>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</si>
  <si>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</si>
  <si>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</si>
  <si>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</si>
  <si>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</si>
  <si>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</si>
  <si>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</si>
  <si>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</si>
  <si>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</si>
  <si>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</si>
  <si>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</si>
  <si>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</si>
  <si>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</si>
  <si>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</si>
  <si>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</si>
  <si>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</si>
  <si>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</si>
  <si>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</si>
  <si>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</si>
  <si>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</si>
  <si>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</si>
  <si>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</si>
  <si>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</si>
  <si>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</si>
  <si>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</si>
  <si>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</si>
  <si>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</si>
  <si>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</si>
  <si>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</si>
  <si>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</si>
  <si>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</si>
  <si>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</si>
  <si>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</si>
  <si>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</si>
  <si>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</si>
  <si>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</si>
  <si>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</si>
  <si>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</si>
  <si>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</si>
  <si>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</si>
  <si>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</si>
  <si>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</si>
  <si>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</si>
  <si>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</si>
  <si>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</si>
  <si>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</si>
  <si>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</si>
  <si>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</si>
  <si>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</si>
  <si>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</si>
  <si>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</si>
  <si>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</si>
  <si>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</si>
  <si>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</si>
  <si>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</si>
  <si>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</si>
  <si>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</si>
  <si>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</si>
  <si>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</si>
  <si>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</si>
  <si>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</si>
  <si>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</si>
  <si>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</si>
  <si>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</si>
  <si>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</si>
  <si>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</si>
  <si>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</si>
  <si>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</si>
  <si>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</si>
  <si>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</si>
  <si>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</si>
  <si>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</si>
  <si>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</si>
  <si>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</si>
  <si>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</si>
  <si>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</si>
  <si>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</si>
  <si>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</si>
  <si>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</si>
  <si>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</si>
  <si>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</si>
  <si>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</si>
  <si>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</si>
  <si>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</si>
  <si>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</si>
  <si>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</si>
  <si>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</si>
  <si>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</si>
  <si>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</si>
  <si>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</si>
  <si>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</si>
  <si>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</si>
  <si>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</si>
  <si>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</si>
  <si>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</si>
  <si>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</si>
  <si>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</si>
  <si>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</si>
  <si>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</si>
  <si>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</si>
  <si>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</si>
  <si>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</si>
  <si>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</si>
  <si>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</si>
  <si>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</si>
  <si>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</si>
  <si>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</si>
  <si>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</si>
  <si>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</si>
  <si>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</si>
  <si>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</si>
  <si>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</si>
  <si>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</si>
  <si>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</si>
  <si>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</si>
  <si>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</si>
  <si>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</si>
  <si>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</si>
  <si>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</si>
  <si>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</si>
  <si>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</si>
  <si>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</si>
  <si>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</si>
  <si>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</si>
  <si>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</si>
  <si>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</si>
  <si>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</si>
  <si>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</si>
  <si>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</si>
  <si>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</si>
  <si>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</si>
  <si>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</si>
  <si>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</si>
  <si>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</si>
  <si>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</si>
  <si>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</si>
  <si>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</si>
  <si>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</si>
  <si>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</si>
  <si>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</si>
  <si>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</si>
  <si>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</si>
  <si>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</si>
  <si>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</si>
  <si>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</si>
  <si>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</si>
  <si>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</si>
  <si>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</si>
  <si>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</si>
  <si>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</si>
  <si>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</si>
  <si>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</si>
  <si>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</si>
  <si>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</si>
  <si>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</si>
  <si>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</si>
  <si>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</si>
  <si>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</si>
  <si>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</si>
  <si>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</si>
  <si>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</si>
  <si>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</si>
  <si>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</si>
  <si>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</si>
  <si>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</si>
  <si>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</si>
  <si>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</si>
  <si>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</si>
  <si>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</si>
  <si>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</si>
  <si>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</si>
  <si>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</si>
  <si>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</si>
  <si>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</si>
  <si>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</si>
  <si>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</si>
  <si>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</si>
  <si>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</si>
  <si>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</si>
  <si>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</si>
  <si>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</si>
  <si>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</si>
  <si>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</si>
  <si>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</si>
  <si>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</si>
  <si>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</si>
  <si>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</si>
  <si>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</si>
  <si>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</si>
  <si>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</si>
  <si>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</si>
  <si>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</si>
  <si>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</si>
  <si>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</si>
  <si>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</si>
  <si>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</si>
  <si>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</si>
  <si>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</si>
  <si>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</si>
  <si>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</si>
  <si>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</si>
  <si>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</si>
  <si>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</si>
  <si>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</si>
  <si>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</si>
  <si>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</si>
  <si>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</si>
  <si>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</si>
  <si>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</si>
  <si>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</si>
  <si>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</si>
  <si>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</si>
  <si>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</si>
  <si>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</si>
  <si>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</si>
  <si>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</si>
  <si>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</si>
  <si>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</si>
  <si>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</si>
  <si>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</si>
  <si>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</si>
  <si>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</si>
  <si>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</si>
  <si>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</si>
  <si>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</si>
  <si>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</si>
  <si>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</si>
  <si>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</si>
  <si>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</si>
  <si>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</si>
  <si>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</si>
  <si>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</si>
  <si>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</si>
  <si>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</si>
  <si>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</si>
  <si>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</si>
  <si>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</si>
  <si>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</si>
  <si>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</si>
  <si>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</si>
  <si>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</si>
  <si>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</si>
  <si>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</si>
  <si>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</si>
  <si>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</si>
  <si>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</si>
  <si>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</si>
  <si>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</si>
  <si>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</si>
  <si>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</si>
  <si>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</si>
  <si>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</si>
  <si>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</si>
  <si>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</si>
  <si>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</si>
  <si>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</si>
  <si>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</si>
  <si>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</si>
  <si>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</si>
  <si>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</si>
  <si>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</si>
  <si>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</si>
  <si>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</si>
  <si>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</si>
  <si>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</si>
  <si>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</si>
  <si>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</si>
  <si>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</si>
  <si>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</si>
  <si>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</si>
  <si>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</si>
  <si>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</si>
  <si>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</si>
  <si>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</si>
  <si>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</si>
  <si>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</si>
  <si>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</si>
  <si>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</si>
  <si>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</si>
  <si>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</si>
  <si>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</si>
  <si>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</si>
  <si>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</si>
  <si>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</si>
  <si>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</si>
  <si>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</si>
  <si>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</si>
  <si>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</si>
  <si>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</si>
  <si>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</si>
  <si>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</si>
  <si>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</si>
  <si>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</si>
  <si>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</si>
  <si>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</si>
  <si>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</si>
  <si>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</si>
  <si>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</si>
  <si>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</si>
  <si>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</si>
  <si>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</si>
  <si>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</si>
  <si>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</si>
  <si>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</si>
  <si>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</si>
  <si>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</si>
  <si>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</si>
  <si>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</si>
  <si>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</si>
  <si>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</si>
  <si>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</si>
  <si>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</si>
  <si>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</si>
  <si>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</si>
  <si>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</si>
  <si>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</si>
  <si>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</si>
  <si>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</si>
  <si>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</si>
  <si>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</si>
  <si>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</si>
  <si>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</si>
  <si>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</si>
  <si>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</si>
  <si>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</si>
  <si>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</si>
  <si>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</si>
  <si>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</si>
  <si>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</si>
  <si>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</si>
  <si>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</si>
  <si>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</si>
  <si>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</si>
  <si>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</si>
  <si>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</si>
  <si>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</si>
  <si>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</si>
  <si>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</si>
  <si>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</si>
  <si>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</si>
  <si>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</si>
  <si>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</si>
  <si>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</si>
  <si>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</si>
  <si>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</si>
  <si>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</si>
  <si>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</si>
  <si>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</si>
  <si>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</si>
  <si>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</si>
  <si>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</si>
  <si>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</si>
  <si>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</si>
  <si>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</si>
  <si>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</si>
  <si>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</si>
  <si>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</si>
  <si>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</si>
  <si>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</si>
  <si>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</si>
  <si>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</si>
  <si>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</si>
  <si>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</si>
  <si>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</si>
  <si>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</si>
  <si>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</si>
  <si>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</si>
  <si>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</si>
  <si>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</si>
  <si>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</si>
  <si>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</si>
  <si>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</si>
  <si>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</si>
  <si>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</si>
  <si>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</si>
  <si>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</si>
  <si>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</si>
  <si>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</si>
  <si>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</si>
  <si>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</si>
  <si>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</si>
  <si>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</si>
  <si>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</si>
  <si>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</si>
  <si>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</si>
  <si>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</si>
  <si>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</si>
  <si>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</si>
  <si>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</si>
  <si>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</si>
  <si>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</si>
  <si>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</si>
  <si>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</si>
  <si>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</si>
  <si>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</si>
  <si>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</si>
  <si>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</si>
  <si>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</si>
  <si>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</si>
  <si>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</si>
  <si>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</si>
  <si>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</si>
  <si>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</si>
  <si>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</si>
  <si>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</si>
  <si>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</si>
  <si>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</si>
  <si>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</si>
  <si>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</si>
  <si>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</si>
  <si>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</si>
  <si>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</si>
  <si>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</si>
  <si>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</si>
  <si>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</si>
  <si>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</si>
  <si>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</si>
  <si>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</si>
  <si>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</si>
  <si>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</si>
  <si>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</si>
  <si>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</si>
  <si>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</si>
  <si>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</si>
  <si>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</si>
  <si>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</si>
  <si>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</si>
  <si>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</si>
  <si>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</si>
  <si>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</si>
  <si>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</si>
  <si>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</si>
  <si>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</si>
  <si>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</si>
  <si>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</si>
  <si>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</si>
  <si>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</si>
  <si>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</si>
  <si>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</si>
  <si>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</si>
  <si>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</si>
  <si>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</si>
  <si>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</si>
  <si>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</si>
  <si>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</si>
  <si>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</si>
  <si>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</si>
  <si>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</si>
  <si>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</si>
  <si>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</si>
  <si>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</si>
  <si>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</si>
  <si>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</si>
  <si>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</si>
  <si>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</si>
  <si>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</si>
  <si>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</si>
  <si>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</si>
  <si>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</si>
  <si>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</si>
  <si>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</si>
  <si>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</si>
  <si>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</si>
  <si>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</si>
  <si>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</si>
  <si>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</si>
  <si>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</si>
  <si>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</si>
  <si>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</si>
  <si>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</si>
  <si>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</si>
  <si>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</si>
  <si>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</si>
  <si>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</si>
  <si>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</si>
  <si>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</si>
  <si>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</si>
  <si>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</si>
  <si>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</si>
  <si>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</si>
  <si>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</si>
  <si>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</si>
  <si>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</si>
  <si>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</si>
  <si>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</si>
  <si>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</si>
  <si>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</si>
  <si>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</si>
  <si>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</si>
  <si>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</si>
  <si>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</si>
  <si>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</si>
  <si>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</si>
  <si>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</si>
  <si>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</si>
  <si>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</si>
  <si>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</si>
  <si>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</si>
  <si>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</si>
  <si>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</si>
  <si>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</si>
  <si>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</si>
  <si>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</si>
  <si>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</si>
  <si>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</si>
  <si>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</si>
  <si>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</si>
  <si>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</si>
  <si>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</si>
  <si>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</si>
  <si>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</si>
  <si>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</si>
  <si>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</si>
  <si>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</si>
  <si>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</si>
  <si>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</si>
  <si>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</si>
  <si>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</si>
  <si>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</si>
  <si>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</si>
  <si>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</si>
  <si>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</si>
  <si>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</si>
  <si>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</si>
  <si>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</si>
  <si>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</si>
  <si>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</si>
  <si>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</si>
  <si>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</si>
  <si>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</si>
  <si>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</si>
  <si>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</si>
  <si>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</si>
  <si>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</si>
  <si>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</si>
  <si>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</si>
  <si>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</si>
  <si>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</si>
  <si>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</si>
  <si>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</si>
  <si>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</si>
  <si>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</si>
  <si>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</si>
  <si>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</si>
  <si>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</si>
  <si>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</si>
  <si>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</si>
  <si>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</si>
  <si>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</si>
  <si>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</si>
  <si>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</si>
  <si>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</si>
  <si>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</si>
  <si>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</si>
  <si>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</si>
  <si>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</si>
  <si>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</si>
  <si>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</si>
  <si>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</si>
  <si>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</si>
  <si>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</si>
  <si>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</si>
  <si>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</si>
  <si>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</si>
  <si>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</si>
  <si>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</si>
  <si>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</si>
  <si>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</si>
  <si>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</si>
  <si>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</si>
  <si>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</si>
  <si>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</si>
  <si>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</si>
  <si>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</si>
  <si>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</si>
  <si>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</si>
  <si>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</si>
  <si>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</si>
  <si>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</si>
  <si>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</si>
  <si>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</si>
  <si>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</si>
  <si>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</si>
  <si>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</si>
  <si>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</si>
  <si>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</si>
  <si>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</si>
  <si>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</si>
  <si>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</si>
  <si>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</si>
  <si>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</si>
  <si>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</si>
  <si>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</si>
  <si>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</si>
  <si>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</si>
  <si>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</si>
  <si>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</si>
  <si>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</si>
  <si>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</si>
  <si>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</si>
  <si>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</si>
  <si>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</si>
  <si>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</si>
  <si>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</si>
  <si>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</si>
  <si>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</si>
  <si>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</si>
  <si>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</si>
  <si>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</si>
  <si>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</si>
  <si>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</si>
  <si>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</si>
  <si>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</si>
  <si>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</si>
  <si>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</si>
  <si>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</si>
  <si>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</si>
  <si>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</si>
  <si>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</si>
  <si>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</si>
  <si>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</si>
  <si>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</si>
  <si>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</si>
  <si>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</si>
  <si>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</si>
  <si>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</si>
  <si>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</si>
  <si>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</si>
  <si>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</si>
  <si>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</si>
  <si>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</si>
  <si>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</si>
  <si>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</si>
  <si>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</si>
  <si>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</si>
  <si>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</si>
  <si>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</si>
  <si>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</si>
  <si>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</si>
  <si>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</si>
  <si>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</si>
  <si>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</si>
  <si>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</si>
  <si>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</si>
  <si>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</si>
  <si>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</si>
  <si>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</si>
  <si>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</si>
  <si>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</si>
  <si>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</si>
  <si>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</si>
  <si>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</si>
  <si>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</si>
  <si>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</si>
  <si>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</si>
  <si>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</si>
  <si>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</si>
  <si>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</si>
  <si>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</si>
  <si>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</si>
  <si>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</si>
  <si>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</si>
  <si>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</si>
  <si>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</si>
  <si>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</si>
  <si>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</si>
  <si>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</si>
  <si>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</si>
  <si>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</si>
  <si>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</si>
  <si>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</si>
  <si>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</si>
  <si>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</si>
  <si>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</si>
  <si>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</si>
  <si>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</si>
  <si>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</si>
  <si>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</si>
  <si>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</si>
  <si>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</si>
  <si>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</si>
  <si>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</si>
  <si>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</si>
  <si>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</si>
  <si>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</si>
  <si>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</si>
  <si>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</si>
  <si>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</si>
  <si>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</si>
  <si>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</si>
  <si>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</si>
  <si>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</si>
  <si>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</si>
  <si>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</si>
  <si>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</si>
  <si>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</si>
  <si>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</si>
  <si>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</si>
  <si>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</si>
  <si>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</si>
  <si>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</si>
  <si>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</si>
  <si>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</si>
  <si>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</si>
  <si>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</si>
  <si>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</si>
  <si>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</si>
  <si>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</si>
  <si>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</si>
  <si>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</si>
  <si>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</si>
  <si>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</si>
  <si>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</si>
  <si>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</si>
  <si>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</si>
  <si>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</si>
  <si>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</si>
  <si>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</si>
  <si>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</si>
  <si>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</si>
  <si>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</si>
  <si>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</si>
  <si>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</si>
  <si>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</si>
  <si>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</si>
  <si>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</si>
  <si>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</si>
  <si>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</si>
  <si>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</si>
  <si>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</si>
  <si>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</si>
  <si>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</si>
  <si>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</si>
  <si>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</si>
  <si>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</si>
  <si>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</si>
  <si>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</si>
  <si>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</si>
  <si>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</si>
  <si>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</si>
  <si>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</si>
  <si>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</si>
  <si>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</si>
  <si>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</si>
  <si>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</si>
  <si>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</si>
  <si>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</si>
  <si>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</si>
  <si>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</si>
  <si>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</si>
  <si>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</si>
  <si>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</si>
  <si>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</si>
  <si>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</si>
  <si>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</si>
  <si>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</si>
  <si>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</si>
  <si>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</si>
  <si>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</si>
  <si>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</si>
  <si>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</si>
  <si>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</si>
  <si>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</si>
  <si>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</si>
  <si>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</si>
  <si>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</si>
  <si>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</si>
  <si>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</si>
  <si>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</si>
  <si>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</si>
  <si>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</si>
  <si>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</si>
  <si>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</si>
  <si>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</si>
  <si>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</si>
  <si>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</si>
  <si>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</si>
  <si>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</si>
  <si>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</si>
  <si>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</si>
  <si>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</si>
  <si>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</si>
  <si>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</si>
  <si>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</si>
  <si>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</si>
  <si>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</si>
  <si>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</si>
  <si>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</si>
  <si>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</si>
  <si>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</si>
  <si>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</si>
  <si>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</si>
  <si>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</si>
  <si>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</si>
  <si>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</si>
  <si>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</si>
  <si>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</si>
  <si>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</si>
  <si>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</si>
  <si>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</si>
  <si>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</si>
  <si>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</si>
  <si>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</si>
  <si>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</si>
  <si>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</si>
  <si>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</si>
  <si>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</si>
  <si>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</si>
  <si>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</si>
  <si>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</si>
  <si>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</si>
  <si>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</si>
  <si>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</si>
  <si>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</si>
  <si>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</si>
  <si>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</si>
  <si>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</si>
  <si>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</si>
  <si>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</si>
  <si>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</si>
  <si>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</si>
  <si>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</si>
  <si>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</si>
  <si>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</si>
  <si>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</si>
  <si>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</si>
  <si>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</si>
  <si>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</si>
  <si>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</si>
  <si>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</si>
  <si>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</si>
  <si>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</si>
  <si>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</si>
  <si>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</si>
  <si>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</si>
  <si>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</si>
  <si>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</si>
  <si>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</si>
  <si>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</si>
  <si>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</si>
  <si>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</si>
  <si>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</si>
  <si>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</si>
  <si>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</si>
  <si>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</si>
  <si>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</si>
  <si>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</si>
  <si>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</si>
  <si>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</si>
  <si>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</si>
  <si>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</si>
  <si>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</si>
  <si>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</si>
  <si>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</si>
  <si>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</si>
  <si>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</si>
  <si>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</si>
  <si>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</si>
  <si>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</si>
  <si>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</si>
  <si>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</si>
  <si>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</si>
  <si>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</si>
  <si>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</si>
  <si>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</si>
  <si>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</si>
  <si>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</si>
  <si>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</si>
  <si>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</si>
  <si>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</si>
  <si>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</si>
  <si>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</si>
  <si>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</si>
  <si>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</si>
  <si>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</si>
  <si>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</si>
  <si>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</si>
  <si>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</si>
  <si>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</si>
  <si>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</si>
  <si>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</si>
  <si>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</si>
  <si>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</si>
  <si>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</si>
  <si>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</si>
  <si>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</si>
  <si>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</si>
  <si>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</si>
  <si>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</si>
  <si>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</si>
  <si>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</si>
  <si>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</si>
  <si>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</si>
  <si>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</si>
  <si>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</si>
  <si>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</si>
  <si>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</si>
  <si>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</si>
  <si>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</si>
  <si>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</si>
  <si>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</si>
  <si>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</si>
  <si>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</si>
  <si>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</si>
  <si>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</si>
  <si>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</si>
  <si>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</si>
  <si>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</si>
  <si>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</si>
  <si>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</si>
  <si>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</si>
  <si>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</si>
  <si>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</si>
  <si>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</si>
  <si>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</si>
  <si>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</si>
  <si>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</si>
  <si>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</si>
  <si>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</si>
  <si>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</si>
  <si>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</si>
  <si>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</si>
  <si>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</si>
  <si>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</si>
  <si>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</si>
  <si>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</si>
  <si>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</si>
  <si>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</si>
  <si>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</si>
  <si>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</si>
  <si>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</si>
  <si>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</si>
  <si>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</si>
  <si>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</si>
  <si>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</si>
  <si>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</si>
  <si>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</si>
  <si>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</si>
  <si>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</si>
  <si>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</si>
  <si>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</si>
  <si>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</si>
  <si>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</si>
  <si>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</si>
  <si>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</si>
  <si>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</si>
  <si>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</si>
  <si>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</si>
  <si>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</si>
  <si>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</si>
  <si>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</si>
  <si>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</si>
  <si>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</si>
  <si>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</si>
  <si>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</si>
  <si>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</si>
  <si>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</si>
  <si>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</si>
  <si>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</si>
  <si>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</si>
  <si>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</si>
  <si>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</si>
  <si>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</si>
  <si>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</si>
  <si>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</si>
  <si>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</si>
  <si>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</si>
  <si>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</si>
  <si>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</si>
  <si>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</si>
  <si>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</si>
  <si>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</si>
  <si>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</si>
  <si>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</si>
  <si>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</si>
  <si>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</si>
  <si>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</si>
  <si>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</si>
  <si>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</si>
  <si>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</si>
  <si>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</si>
  <si>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</si>
  <si>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</si>
  <si>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</si>
  <si>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</si>
  <si>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</si>
  <si>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</si>
  <si>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</si>
  <si>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</si>
  <si>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</si>
  <si>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</si>
  <si>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</si>
  <si>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</si>
  <si>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</si>
  <si>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</si>
  <si>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</si>
  <si>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</si>
  <si>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</si>
  <si>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</si>
  <si>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</si>
  <si>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</si>
  <si>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</si>
  <si>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</si>
  <si>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</si>
  <si>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</si>
  <si>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</si>
  <si>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</si>
  <si>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</si>
  <si>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</si>
  <si>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</si>
  <si>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</si>
  <si>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</si>
  <si>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</si>
  <si>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</si>
  <si>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</si>
  <si>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</si>
  <si>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</si>
  <si>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</si>
  <si>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</si>
  <si>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</si>
  <si>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</si>
  <si>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</si>
  <si>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</si>
  <si>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</si>
  <si>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</si>
  <si>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</si>
  <si>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</si>
  <si>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</si>
  <si>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</si>
  <si>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</si>
  <si>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</si>
  <si>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</si>
  <si>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</si>
  <si>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</si>
  <si>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</si>
  <si>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</si>
  <si>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</si>
  <si>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</si>
  <si>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</si>
  <si>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</si>
  <si>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</si>
  <si>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</si>
  <si>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</si>
  <si>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</si>
  <si>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</si>
  <si>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</si>
  <si>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</si>
  <si>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</si>
  <si>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</si>
  <si>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</si>
  <si>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</si>
  <si>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</si>
  <si>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</si>
  <si>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</si>
  <si>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</si>
  <si>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</si>
  <si>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</si>
  <si>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</si>
  <si>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</si>
  <si>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</si>
  <si>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</si>
  <si>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</si>
  <si>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</si>
  <si>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</si>
  <si>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</si>
  <si>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</si>
  <si>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</si>
  <si>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</si>
  <si>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</si>
  <si>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</si>
  <si>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</si>
  <si>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</si>
  <si>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</si>
  <si>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</si>
  <si>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</si>
  <si>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</si>
  <si>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</si>
  <si>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</si>
  <si>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</si>
  <si>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</si>
  <si>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</si>
  <si>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</si>
  <si>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</si>
  <si>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</si>
  <si>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</si>
  <si>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</si>
  <si>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</si>
  <si>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</si>
  <si>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</si>
  <si>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</si>
  <si>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</si>
  <si>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</si>
  <si>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</si>
  <si>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</si>
  <si>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</si>
  <si>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</si>
  <si>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</si>
  <si>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</si>
  <si>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</si>
  <si>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</si>
  <si>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</si>
  <si>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</si>
  <si>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</si>
  <si>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</si>
  <si>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</si>
  <si>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</si>
  <si>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</si>
  <si>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</si>
  <si>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</si>
  <si>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</si>
  <si>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</si>
  <si>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</si>
  <si>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</si>
  <si>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</si>
  <si>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</si>
  <si>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</si>
  <si>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</si>
  <si>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</si>
  <si>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</si>
  <si>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</si>
  <si>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</si>
  <si>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</si>
  <si>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</si>
  <si>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</si>
  <si>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</si>
  <si>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</si>
  <si>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</si>
  <si>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</si>
  <si>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</si>
  <si>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</si>
  <si>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</si>
  <si>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</si>
  <si>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</si>
  <si>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</si>
  <si>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</si>
  <si>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</si>
  <si>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</si>
  <si>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</si>
  <si>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</si>
  <si>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</si>
  <si>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</si>
  <si>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</si>
  <si>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</si>
  <si>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</si>
  <si>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</si>
  <si>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</si>
  <si>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</si>
  <si>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</si>
  <si>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</si>
  <si>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</si>
  <si>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</si>
  <si>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</si>
  <si>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</si>
  <si>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</si>
  <si>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</si>
  <si>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</si>
  <si>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</si>
  <si>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</si>
  <si>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</si>
  <si>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</si>
  <si>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</si>
  <si>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</si>
  <si>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</si>
  <si>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</si>
  <si>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</si>
  <si>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</si>
  <si>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</si>
  <si>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</si>
  <si>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</si>
  <si>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</si>
  <si>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</si>
  <si>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</si>
  <si>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</si>
  <si>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</si>
  <si>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</si>
  <si>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</si>
  <si>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</si>
  <si>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</si>
  <si>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</si>
  <si>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</si>
  <si>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</si>
  <si>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</si>
  <si>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</si>
  <si>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</si>
  <si>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</si>
  <si>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</si>
  <si>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</si>
  <si>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</si>
  <si>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</si>
  <si>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</si>
  <si>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</si>
  <si>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</si>
  <si>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</si>
  <si>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</si>
  <si>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</si>
  <si>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</si>
  <si>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</si>
  <si>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</si>
  <si>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</si>
  <si>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</si>
  <si>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</si>
  <si>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</si>
  <si>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</si>
  <si>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</si>
  <si>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</si>
  <si>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</si>
  <si>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</si>
  <si>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</si>
  <si>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</si>
  <si>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</si>
  <si>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</si>
  <si>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</si>
  <si>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</si>
  <si>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</si>
  <si>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</si>
  <si>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</si>
  <si>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</si>
  <si>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</si>
  <si>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</si>
  <si>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</si>
  <si>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</si>
  <si>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</si>
  <si>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</si>
  <si>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</si>
  <si>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</si>
  <si>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</si>
  <si>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</si>
  <si>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</si>
  <si>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</si>
  <si>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</si>
  <si>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</si>
  <si>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</si>
  <si>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</si>
  <si>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</si>
  <si>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</si>
  <si>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</si>
  <si>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</si>
  <si>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</si>
  <si>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</si>
  <si>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</si>
  <si>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</si>
  <si>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</si>
  <si>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</si>
  <si>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</si>
  <si>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</si>
  <si>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</si>
  <si>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</si>
  <si>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</si>
  <si>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</si>
  <si>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</si>
  <si>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</si>
  <si>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</si>
  <si>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</si>
  <si>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</si>
  <si>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</si>
  <si>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</si>
  <si>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</si>
  <si>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</si>
  <si>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</si>
  <si>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</si>
  <si>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</si>
  <si>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</si>
  <si>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</si>
  <si>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</si>
  <si>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</si>
  <si>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</si>
  <si>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</si>
  <si>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</si>
  <si>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</si>
  <si>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</si>
  <si>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</si>
  <si>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</si>
  <si>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</si>
  <si>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</si>
  <si>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</si>
  <si>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</si>
  <si>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</si>
  <si>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</si>
  <si>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</si>
  <si>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</si>
  <si>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</si>
  <si>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</si>
  <si>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</si>
  <si>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</si>
  <si>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</si>
  <si>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</si>
  <si>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</si>
  <si>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</si>
  <si>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</si>
  <si>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</si>
  <si>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</si>
  <si>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</si>
  <si>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</si>
  <si>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</si>
  <si>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</si>
  <si>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</si>
  <si>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</si>
  <si>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</si>
  <si>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</si>
  <si>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</si>
  <si>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</si>
  <si>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</si>
  <si>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</si>
  <si>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</si>
  <si>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</si>
  <si>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</si>
  <si>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</si>
  <si>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</si>
  <si>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</si>
  <si>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</si>
  <si>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</si>
  <si>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</si>
  <si>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</si>
  <si>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</si>
  <si>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</si>
  <si>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</si>
  <si>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</si>
  <si>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</si>
  <si>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</si>
  <si>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</si>
  <si>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</si>
  <si>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</si>
  <si>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</si>
  <si>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</si>
  <si>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</si>
  <si>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</si>
  <si>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</si>
  <si>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</si>
  <si>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</si>
  <si>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</si>
  <si>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</si>
  <si>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</si>
  <si>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</si>
  <si>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</si>
  <si>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</si>
  <si>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</si>
  <si>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</si>
  <si>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</si>
  <si>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</si>
  <si>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</si>
  <si>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</si>
  <si>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</si>
  <si>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</si>
  <si>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</si>
  <si>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</si>
  <si>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</si>
  <si>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</si>
  <si>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</si>
  <si>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</si>
  <si>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</si>
  <si>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</si>
  <si>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</si>
  <si>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</si>
  <si>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</si>
  <si>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</si>
  <si>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</si>
  <si>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</si>
  <si>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</si>
  <si>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</si>
  <si>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</si>
  <si>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</si>
  <si>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</si>
  <si>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</si>
  <si>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</si>
  <si>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</si>
  <si>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</si>
  <si>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</si>
  <si>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</si>
  <si>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</si>
  <si>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</si>
  <si>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</si>
  <si>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</si>
  <si>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</si>
  <si>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</si>
  <si>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</si>
  <si>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</si>
  <si>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</si>
  <si>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</si>
  <si>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</si>
  <si>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</si>
  <si>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</si>
  <si>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</si>
  <si>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</si>
  <si>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</si>
  <si>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</si>
  <si>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</si>
  <si>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</si>
  <si>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</si>
  <si>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</si>
  <si>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</si>
  <si>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</si>
  <si>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</si>
  <si>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</si>
  <si>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</si>
  <si>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</si>
  <si>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</si>
  <si>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</si>
  <si>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</si>
  <si>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</si>
  <si>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</si>
  <si>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</si>
  <si>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</si>
  <si>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</si>
  <si>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</si>
  <si>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</si>
  <si>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</si>
  <si>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</si>
  <si>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</si>
  <si>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</si>
  <si>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</si>
  <si>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</si>
  <si>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</si>
  <si>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</si>
  <si>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</si>
  <si>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</si>
  <si>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</si>
  <si>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</si>
  <si>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</si>
  <si>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</si>
  <si>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</si>
  <si>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</si>
  <si>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</si>
  <si>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</si>
  <si>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</si>
  <si>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</si>
  <si>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</si>
  <si>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</si>
  <si>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</si>
  <si>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</si>
  <si>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</si>
  <si>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</si>
  <si>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</si>
  <si>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</si>
  <si>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</si>
  <si>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</si>
  <si>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</si>
  <si>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</si>
  <si>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</si>
  <si>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</si>
  <si>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</si>
  <si>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</si>
  <si>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</si>
  <si>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</si>
  <si>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</si>
  <si>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</si>
  <si>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</si>
  <si>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</si>
  <si>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</si>
  <si>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</si>
  <si>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</si>
  <si>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</si>
  <si>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</si>
  <si>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</si>
  <si>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</si>
  <si>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</si>
  <si>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</si>
  <si>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</si>
  <si>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</si>
  <si>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</si>
  <si>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</si>
  <si>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</si>
  <si>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</si>
  <si>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</si>
  <si>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</si>
  <si>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</si>
  <si>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</si>
  <si>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</si>
  <si>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</si>
  <si>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</si>
  <si>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</si>
  <si>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</si>
  <si>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</si>
  <si>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</si>
  <si>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</si>
  <si>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</si>
  <si>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</si>
  <si>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</si>
  <si>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</si>
  <si>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</si>
  <si>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</si>
  <si>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</si>
  <si>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</si>
  <si>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</si>
  <si>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</si>
  <si>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</si>
  <si>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</si>
  <si>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</si>
  <si>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</si>
  <si>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</si>
  <si>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</si>
  <si>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</si>
  <si>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</si>
  <si>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</si>
  <si>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</si>
  <si>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</si>
  <si>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</si>
  <si>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</si>
  <si>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</si>
  <si>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</si>
  <si>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</si>
  <si>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</si>
  <si>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</si>
  <si>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</si>
  <si>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</si>
  <si>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</si>
  <si>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</si>
  <si>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</si>
  <si>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</si>
  <si>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</si>
  <si>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</si>
  <si>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</si>
  <si>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</si>
  <si>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</si>
  <si>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</si>
  <si>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</si>
  <si>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</si>
  <si>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</si>
  <si>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</si>
  <si>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</si>
  <si>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</si>
  <si>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</si>
  <si>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</si>
  <si>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</si>
  <si>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</si>
  <si>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</si>
  <si>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</si>
  <si>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</si>
  <si>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</si>
  <si>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</si>
  <si>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</si>
  <si>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</si>
  <si>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</si>
  <si>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</si>
  <si>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</si>
  <si>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</si>
  <si>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</si>
  <si>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</si>
  <si>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</si>
  <si>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</si>
  <si>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</si>
  <si>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</si>
  <si>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</si>
  <si>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</si>
  <si>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</si>
  <si>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</si>
  <si>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</si>
  <si>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</si>
  <si>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</si>
  <si>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</si>
  <si>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</si>
  <si>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</si>
  <si>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</si>
  <si>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</si>
  <si>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</si>
  <si>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</si>
  <si>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</si>
  <si>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</si>
  <si>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</si>
  <si>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</si>
  <si>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</si>
  <si>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</si>
  <si>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</si>
  <si>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</si>
  <si>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</si>
  <si>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</si>
  <si>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</si>
  <si>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</si>
  <si>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</si>
  <si>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</si>
  <si>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</si>
  <si>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</si>
  <si>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</si>
  <si>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</si>
  <si>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</si>
  <si>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</si>
  <si>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</si>
  <si>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</si>
  <si>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</si>
  <si>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</si>
  <si>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</si>
  <si>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</si>
  <si>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</si>
  <si>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</si>
  <si>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</si>
  <si>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</si>
  <si>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</si>
  <si>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</si>
  <si>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</si>
  <si>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</si>
  <si>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</si>
  <si>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</si>
  <si>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</si>
  <si>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</si>
  <si>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</si>
  <si>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</si>
  <si>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</si>
  <si>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</si>
  <si>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</si>
  <si>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</si>
  <si>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</si>
  <si>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</si>
  <si>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</si>
  <si>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</si>
  <si>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</si>
  <si>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</si>
  <si>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</si>
  <si>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</si>
  <si>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</si>
  <si>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</si>
  <si>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</si>
  <si>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</si>
  <si>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</si>
  <si>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</si>
  <si>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</si>
  <si>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</si>
  <si>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</si>
  <si>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</si>
  <si>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</si>
  <si>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</si>
  <si>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</si>
  <si>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</si>
  <si>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</si>
  <si>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</si>
  <si>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</si>
  <si>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</si>
  <si>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</si>
  <si>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</si>
  <si>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</si>
  <si>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</si>
  <si>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</si>
  <si>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</si>
  <si>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</si>
  <si>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</si>
  <si>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</si>
  <si>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</si>
  <si>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</si>
  <si>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</si>
  <si>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</si>
  <si>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</si>
  <si>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</si>
  <si>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</si>
  <si>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</si>
  <si>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</si>
  <si>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</si>
  <si>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</si>
  <si>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</si>
  <si>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</si>
  <si>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</si>
  <si>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</si>
  <si>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</si>
  <si>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</si>
  <si>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</si>
  <si>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</si>
  <si>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</si>
  <si>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</si>
  <si>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</si>
  <si>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</si>
  <si>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</si>
  <si>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</si>
  <si>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</si>
  <si>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</si>
  <si>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</si>
  <si>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</si>
  <si>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</si>
  <si>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</si>
  <si>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</si>
  <si>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</si>
  <si>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</si>
  <si>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</si>
  <si>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</si>
  <si>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</si>
  <si>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</si>
  <si>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</si>
  <si>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</si>
  <si>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</si>
  <si>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</si>
  <si>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</si>
  <si>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</si>
  <si>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</si>
  <si>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</si>
  <si>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</si>
  <si>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</si>
  <si>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</si>
  <si>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</si>
  <si>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</si>
  <si>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</si>
  <si>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</si>
  <si>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</si>
  <si>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</si>
  <si>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</si>
  <si>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</si>
  <si>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</si>
  <si>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</si>
  <si>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</si>
  <si>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</si>
  <si>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</si>
  <si>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</si>
  <si>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</si>
  <si>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</si>
  <si>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</si>
  <si>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</si>
  <si>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</si>
  <si>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</si>
  <si>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</si>
  <si>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</si>
  <si>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</si>
  <si>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</si>
  <si>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</si>
  <si>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</si>
  <si>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</si>
  <si>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</si>
  <si>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</si>
  <si>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</si>
  <si>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</si>
  <si>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</si>
  <si>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</si>
  <si>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</si>
  <si>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</si>
  <si>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</si>
  <si>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</si>
  <si>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</si>
  <si>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</si>
  <si>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</si>
  <si>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</si>
  <si>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</si>
  <si>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</si>
  <si>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</si>
  <si>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</si>
  <si>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</si>
  <si>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</si>
  <si>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</si>
  <si>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</si>
  <si>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</si>
  <si>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</si>
  <si>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</si>
  <si>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</si>
  <si>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</si>
  <si>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</si>
  <si>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</si>
  <si>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</si>
  <si>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</si>
  <si>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</si>
  <si>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</si>
  <si>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</si>
  <si>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</si>
  <si>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</si>
  <si>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</si>
  <si>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</si>
  <si>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</si>
  <si>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</si>
  <si>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</si>
  <si>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</si>
  <si>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</si>
  <si>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</si>
  <si>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</si>
  <si>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</si>
  <si>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</si>
  <si>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</si>
  <si>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</si>
  <si>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</si>
  <si>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</si>
  <si>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</si>
  <si>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</si>
  <si>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</si>
  <si>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</si>
  <si>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</si>
  <si>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</si>
  <si>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</si>
  <si>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</si>
  <si>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</si>
  <si>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</si>
  <si>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</si>
  <si>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</si>
  <si>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</si>
  <si>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</si>
  <si>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</si>
  <si>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</si>
  <si>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</si>
  <si>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</si>
  <si>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</si>
  <si>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</si>
  <si>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</si>
  <si>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</si>
  <si>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</si>
  <si>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</si>
  <si>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</si>
  <si>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</si>
  <si>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</si>
  <si>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</si>
  <si>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</si>
  <si>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</si>
  <si>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</si>
  <si>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</si>
  <si>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</si>
  <si>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</si>
  <si>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</si>
  <si>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</si>
  <si>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</si>
  <si>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</si>
  <si>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</si>
  <si>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</si>
  <si>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</si>
  <si>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</si>
  <si>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</si>
  <si>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</si>
  <si>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</si>
  <si>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</si>
  <si>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</si>
  <si>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</si>
  <si>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</si>
  <si>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</si>
  <si>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</si>
  <si>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</si>
  <si>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</si>
  <si>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</si>
  <si>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</si>
  <si>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</si>
  <si>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</si>
  <si>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</si>
  <si>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</si>
  <si>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</si>
  <si>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</si>
  <si>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</si>
  <si>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</si>
  <si>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</si>
  <si>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</si>
  <si>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</si>
  <si>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</si>
  <si>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</si>
  <si>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</si>
  <si>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</si>
  <si>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</si>
  <si>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</si>
  <si>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</si>
  <si>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</si>
  <si>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</si>
  <si>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</si>
  <si>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</si>
  <si>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</si>
  <si>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</si>
  <si>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</si>
  <si>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</si>
  <si>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</si>
  <si>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</si>
  <si>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</si>
  <si>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</si>
  <si>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</si>
  <si>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</si>
  <si>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</si>
  <si>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</si>
  <si>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</si>
  <si>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</si>
  <si>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</si>
  <si>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</si>
  <si>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</si>
  <si>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</si>
  <si>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</si>
  <si>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</si>
  <si>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</si>
  <si>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</si>
  <si>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</si>
  <si>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</si>
  <si>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</si>
  <si>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</si>
  <si>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</si>
  <si>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</si>
  <si>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</si>
  <si>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</si>
  <si>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</si>
  <si>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</si>
  <si>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</si>
  <si>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</si>
  <si>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</si>
  <si>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</si>
  <si>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</si>
  <si>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</si>
  <si>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</si>
  <si>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</si>
  <si>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</si>
  <si>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</si>
  <si>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</si>
  <si>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</si>
  <si>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</si>
  <si>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</si>
  <si>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</si>
  <si>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</si>
  <si>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</si>
  <si>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</si>
  <si>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</si>
  <si>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</si>
  <si>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</si>
  <si>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</si>
  <si>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</si>
  <si>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</si>
  <si>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</si>
  <si>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</si>
  <si>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</si>
  <si>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</si>
  <si>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</si>
  <si>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</si>
  <si>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</si>
  <si>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</si>
  <si>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</si>
  <si>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</si>
  <si>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</si>
  <si>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</si>
  <si>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</si>
  <si>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</si>
  <si>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</si>
  <si>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</si>
  <si>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</si>
  <si>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</si>
  <si>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</si>
  <si>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</si>
  <si>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</si>
  <si>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</si>
  <si>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</si>
  <si>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</si>
  <si>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</si>
  <si>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</si>
  <si>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</si>
  <si>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</si>
  <si>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</si>
  <si>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</si>
  <si>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</si>
  <si>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</si>
  <si>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</si>
  <si>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</si>
  <si>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</si>
  <si>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</si>
  <si>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</si>
  <si>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</si>
  <si>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</si>
  <si>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</si>
  <si>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</si>
  <si>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</si>
  <si>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</si>
  <si>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</si>
  <si>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</si>
  <si>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</si>
  <si>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</si>
  <si>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</si>
  <si>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</si>
  <si>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</si>
  <si>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</si>
  <si>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</si>
  <si>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</si>
  <si>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</si>
  <si>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</si>
  <si>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</si>
  <si>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</si>
  <si>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</si>
  <si>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</si>
  <si>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</si>
  <si>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</si>
  <si>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</si>
  <si>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</si>
  <si>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</si>
  <si>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</si>
  <si>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</si>
  <si>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</si>
  <si>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</si>
  <si>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</si>
  <si>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</si>
  <si>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</si>
  <si>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</si>
  <si>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</si>
  <si>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</si>
  <si>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</si>
  <si>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</si>
  <si>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</si>
  <si>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</si>
  <si>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</si>
  <si>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</si>
  <si>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</si>
  <si>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</si>
  <si>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</si>
  <si>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</si>
  <si>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</si>
  <si>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</si>
  <si>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</si>
  <si>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</si>
  <si>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</si>
  <si>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</si>
  <si>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</si>
  <si>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</si>
  <si>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</si>
  <si>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</si>
  <si>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</si>
  <si>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</si>
  <si>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</si>
  <si>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</si>
  <si>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</si>
  <si>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</si>
  <si>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</si>
  <si>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</si>
  <si>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</si>
  <si>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</si>
  <si>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</si>
  <si>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</si>
  <si>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</si>
  <si>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</si>
  <si>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</si>
  <si>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</si>
  <si>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</si>
  <si>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</si>
  <si>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</si>
  <si>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</si>
  <si>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</si>
  <si>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</si>
  <si>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</si>
  <si>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</si>
  <si>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</si>
  <si>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</si>
  <si>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</si>
  <si>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</si>
  <si>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</si>
  <si>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</si>
  <si>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</si>
  <si>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</si>
  <si>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</si>
  <si>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</si>
  <si>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</si>
  <si>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</si>
  <si>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</si>
  <si>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</si>
  <si>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</si>
  <si>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</si>
  <si>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</si>
  <si>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</si>
  <si>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</si>
  <si>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</si>
  <si>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</si>
  <si>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</si>
  <si>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</si>
  <si>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</si>
  <si>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</si>
  <si>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</si>
  <si>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</si>
  <si>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</si>
  <si>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</si>
  <si>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</si>
  <si>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</si>
  <si>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</si>
  <si>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</si>
  <si>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</si>
  <si>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</si>
  <si>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</si>
  <si>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</si>
  <si>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</si>
  <si>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</si>
  <si>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</si>
  <si>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</si>
  <si>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</si>
  <si>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</si>
  <si>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</si>
  <si>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</si>
  <si>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</si>
  <si>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</si>
  <si>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</si>
  <si>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</si>
  <si>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</si>
  <si>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</si>
  <si>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</si>
  <si>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</si>
  <si>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</si>
  <si>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</si>
  <si>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</si>
  <si>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</si>
  <si>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</si>
  <si>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</si>
  <si>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</si>
  <si>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</si>
  <si>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</si>
  <si>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</si>
  <si>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</si>
  <si>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</si>
  <si>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</si>
  <si>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</si>
  <si>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</si>
  <si>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</si>
  <si>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</si>
  <si>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</si>
  <si>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</si>
  <si>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</si>
  <si>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</si>
  <si>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</si>
  <si>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</si>
  <si>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</si>
  <si>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</si>
  <si>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</si>
  <si>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</si>
  <si>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</si>
  <si>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</si>
  <si>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</si>
  <si>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</si>
  <si>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</si>
  <si>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</si>
  <si>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</si>
  <si>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</si>
  <si>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</si>
  <si>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</si>
  <si>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</si>
  <si>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</si>
  <si>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</si>
  <si>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</si>
  <si>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</si>
  <si>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</si>
  <si>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</si>
  <si>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</si>
  <si>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</si>
  <si>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</si>
  <si>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</si>
  <si>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</si>
  <si>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</si>
  <si>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</si>
  <si>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</si>
  <si>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</si>
  <si>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</si>
  <si>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</si>
  <si>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</si>
  <si>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</si>
  <si>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</si>
  <si>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</si>
  <si>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</si>
  <si>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</si>
  <si>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</si>
  <si>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</si>
  <si>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</si>
  <si>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</si>
  <si>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</si>
  <si>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</si>
  <si>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</si>
  <si>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</si>
  <si>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</si>
  <si>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</si>
  <si>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</si>
  <si>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</si>
  <si>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</si>
  <si>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</si>
  <si>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</si>
  <si>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</si>
  <si>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</si>
  <si>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</si>
  <si>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</si>
  <si>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</si>
  <si>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</si>
  <si>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</si>
  <si>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</si>
  <si>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</si>
  <si>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</si>
  <si>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</si>
  <si>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</si>
  <si>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</si>
  <si>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</si>
  <si>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</si>
  <si>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</si>
  <si>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</si>
  <si>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</si>
  <si>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</si>
  <si>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</si>
  <si>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</si>
  <si>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</si>
  <si>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</si>
  <si>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</si>
  <si>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</si>
  <si>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</si>
  <si>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</si>
  <si>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</si>
  <si>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</si>
  <si>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</si>
  <si>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</si>
  <si>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</si>
  <si>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</si>
  <si>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</si>
  <si>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</si>
  <si>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</si>
  <si>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</si>
  <si>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</si>
  <si>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</si>
  <si>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</si>
  <si>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</si>
  <si>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</si>
  <si>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</si>
  <si>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</si>
  <si>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</si>
  <si>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</si>
  <si>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</si>
  <si>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</si>
  <si>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</si>
  <si>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</si>
  <si>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</si>
  <si>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</si>
  <si>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</si>
  <si>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</si>
  <si>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</si>
  <si>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</si>
  <si>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</si>
  <si>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</si>
  <si>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</si>
  <si>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</si>
  <si>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</si>
  <si>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</si>
  <si>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</si>
  <si>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</si>
  <si>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</si>
  <si>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</si>
  <si>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</si>
  <si>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</si>
  <si>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</si>
  <si>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</si>
  <si>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</si>
  <si>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</si>
  <si>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</si>
  <si>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</si>
  <si>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</si>
  <si>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</si>
  <si>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</si>
  <si>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</si>
  <si>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</si>
  <si>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</si>
  <si>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</si>
  <si>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</si>
  <si>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</si>
  <si>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</si>
  <si>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</si>
  <si>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</si>
  <si>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</si>
  <si>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</si>
  <si>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</si>
  <si>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</si>
  <si>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</si>
  <si>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</si>
  <si>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</si>
  <si>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</si>
  <si>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</si>
  <si>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</si>
  <si>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</si>
  <si>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</si>
  <si>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</si>
  <si>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</si>
  <si>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</si>
  <si>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</si>
  <si>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</si>
  <si>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</si>
  <si>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</si>
  <si>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</si>
  <si>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</si>
  <si>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</si>
  <si>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</si>
  <si>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</si>
  <si>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</si>
  <si>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</si>
  <si>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</si>
  <si>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</si>
  <si>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</si>
  <si>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</si>
  <si>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</si>
  <si>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</si>
  <si>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</si>
  <si>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</si>
  <si>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</si>
  <si>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</si>
  <si>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</si>
  <si>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</si>
  <si>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</si>
  <si>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</si>
  <si>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</si>
  <si>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</si>
  <si>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</si>
  <si>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</si>
  <si>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</si>
  <si>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</si>
  <si>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</si>
  <si>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</si>
  <si>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</si>
  <si>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</si>
  <si>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</si>
  <si>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</si>
  <si>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</si>
  <si>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</si>
  <si>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</si>
  <si>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</si>
  <si>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</si>
  <si>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</si>
  <si>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</si>
  <si>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</si>
  <si>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</si>
  <si>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</si>
  <si>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</si>
  <si>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</si>
  <si>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</si>
  <si>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</si>
  <si>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</si>
  <si>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</si>
  <si>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</si>
  <si>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</si>
  <si>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</si>
  <si>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</si>
  <si>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</si>
  <si>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</si>
  <si>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</si>
  <si>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</si>
  <si>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</si>
  <si>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</si>
  <si>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</si>
  <si>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</si>
  <si>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</si>
  <si>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</si>
  <si>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</si>
  <si>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</si>
  <si>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</si>
  <si>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</si>
  <si>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</si>
  <si>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</si>
  <si>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</si>
  <si>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</si>
  <si>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</si>
  <si>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</si>
  <si>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</si>
  <si>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</si>
  <si>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</si>
  <si>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</si>
  <si>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</si>
  <si>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</si>
  <si>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</si>
  <si>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</si>
  <si>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</si>
  <si>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</si>
  <si>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</si>
  <si>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</si>
  <si>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</si>
  <si>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</si>
  <si>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</si>
  <si>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</si>
  <si>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</si>
  <si>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</si>
  <si>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</si>
  <si>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</si>
  <si>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</si>
  <si>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</si>
  <si>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</si>
  <si>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</si>
  <si>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</si>
  <si>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</si>
  <si>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</si>
  <si>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</si>
  <si>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</si>
  <si>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</si>
  <si>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</si>
  <si>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</si>
  <si>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</si>
  <si>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</si>
  <si>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</si>
  <si>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</si>
  <si>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</si>
  <si>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</si>
  <si>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</si>
  <si>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</si>
  <si>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</si>
  <si>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</si>
  <si>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</si>
  <si>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</si>
  <si>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</si>
  <si>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</si>
  <si>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</si>
  <si>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</si>
  <si>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</si>
  <si>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</si>
  <si>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</si>
  <si>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</si>
  <si>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</si>
  <si>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</si>
  <si>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</si>
  <si>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</si>
  <si>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</si>
  <si>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</si>
  <si>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</si>
  <si>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</si>
  <si>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</si>
  <si>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</si>
  <si>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</si>
  <si>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</si>
  <si>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</si>
  <si>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</si>
  <si>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</si>
  <si>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</si>
  <si>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</si>
  <si>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</si>
  <si>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</si>
  <si>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</si>
  <si>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</si>
  <si>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</si>
  <si>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</si>
  <si>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</si>
  <si>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</si>
  <si>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</si>
  <si>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</si>
  <si>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</si>
  <si>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</si>
  <si>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</si>
  <si>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</si>
  <si>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</si>
  <si>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</si>
  <si>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</si>
  <si>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</si>
  <si>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</si>
  <si>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</si>
  <si>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</si>
  <si>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</si>
  <si>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</si>
  <si>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</si>
  <si>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</si>
  <si>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</si>
  <si>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</si>
  <si>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</si>
  <si>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</si>
  <si>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</si>
  <si>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</si>
  <si>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</si>
  <si>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</si>
  <si>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</si>
  <si>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</si>
  <si>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</si>
  <si>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</si>
  <si>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</si>
  <si>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</si>
  <si>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</si>
  <si>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</si>
  <si>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</si>
  <si>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</si>
  <si>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</si>
  <si>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</si>
  <si>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</si>
  <si>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</si>
  <si>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</si>
  <si>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</si>
  <si>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</si>
  <si>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</si>
  <si>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</si>
  <si>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</si>
  <si>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</si>
  <si>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</si>
  <si>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</si>
  <si>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</si>
  <si>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</si>
  <si>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</si>
  <si>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</si>
  <si>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</si>
  <si>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</si>
  <si>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</si>
  <si>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</si>
  <si>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</si>
  <si>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</si>
  <si>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</si>
  <si>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</si>
  <si>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</si>
  <si>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</si>
  <si>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</si>
  <si>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</si>
  <si>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</si>
  <si>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</si>
  <si>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</si>
  <si>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</si>
  <si>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</si>
  <si>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</si>
  <si>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</si>
  <si>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</si>
  <si>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</si>
  <si>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</si>
  <si>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</si>
  <si>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</si>
  <si>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</si>
  <si>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</si>
  <si>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</si>
  <si>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</si>
  <si>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</si>
  <si>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</si>
  <si>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</si>
  <si>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</si>
  <si>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</si>
  <si>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</si>
  <si>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</si>
  <si>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</si>
  <si>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</si>
  <si>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</si>
  <si>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</si>
  <si>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</si>
  <si>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</si>
  <si>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</si>
  <si>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</si>
  <si>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</si>
  <si>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</si>
  <si>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</si>
  <si>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</si>
  <si>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</si>
  <si>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</si>
  <si>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</si>
  <si>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</si>
  <si>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</si>
  <si>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</si>
  <si>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</si>
  <si>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</si>
  <si>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</si>
  <si>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</si>
  <si>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</si>
  <si>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</si>
  <si>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</si>
  <si>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</si>
  <si>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</si>
  <si>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</si>
  <si>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</si>
  <si>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</si>
  <si>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</si>
  <si>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</si>
  <si>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</si>
  <si>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</si>
  <si>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</si>
  <si>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</si>
  <si>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</si>
  <si>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</si>
  <si>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</si>
  <si>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</si>
  <si>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</si>
  <si>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</si>
  <si>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</si>
  <si>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</si>
  <si>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</si>
  <si>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</si>
  <si>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</si>
  <si>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</si>
  <si>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</si>
  <si>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</si>
  <si>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</si>
  <si>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</si>
  <si>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</si>
  <si>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</si>
  <si>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</si>
  <si>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</si>
  <si>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</si>
  <si>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</si>
  <si>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</si>
  <si>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</si>
  <si>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</si>
  <si>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</si>
  <si>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</si>
  <si>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</si>
  <si>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</si>
  <si>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</si>
  <si>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</si>
  <si>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</si>
  <si>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</si>
  <si>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</si>
  <si>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</si>
  <si>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</si>
  <si>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</si>
  <si>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</si>
  <si>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</si>
  <si>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</si>
  <si>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</si>
  <si>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</si>
  <si>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</si>
  <si>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</si>
  <si>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</si>
  <si>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</si>
  <si>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</si>
  <si>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</si>
  <si>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</si>
  <si>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</si>
  <si>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</si>
  <si>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</si>
  <si>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</si>
  <si>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</si>
  <si>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</si>
  <si>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</si>
  <si>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</si>
  <si>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</si>
  <si>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</si>
  <si>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</si>
  <si>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</si>
  <si>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</si>
  <si>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</si>
  <si>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</si>
  <si>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</si>
  <si>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</si>
  <si>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</si>
  <si>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</si>
  <si>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</si>
  <si>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</si>
  <si>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</si>
  <si>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</si>
  <si>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</si>
  <si>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</si>
  <si>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</si>
  <si>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</si>
  <si>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</si>
  <si>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</si>
  <si>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</si>
  <si>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</si>
  <si>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</si>
  <si>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</si>
  <si>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</si>
  <si>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</si>
  <si>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</si>
  <si>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</si>
  <si>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</si>
  <si>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</si>
  <si>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</si>
  <si>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</si>
  <si>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</si>
  <si>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</si>
  <si>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</si>
  <si>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</si>
  <si>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</si>
  <si>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</si>
  <si>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</si>
  <si>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</si>
  <si>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</si>
  <si>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</si>
  <si>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</si>
  <si>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</si>
  <si>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</si>
  <si>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</si>
  <si>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</si>
  <si>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</si>
  <si>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</si>
  <si>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</si>
  <si>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</si>
  <si>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</si>
  <si>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</si>
  <si>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</si>
  <si>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</si>
  <si>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</si>
  <si>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</si>
  <si>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</si>
  <si>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</si>
  <si>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</si>
  <si>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</si>
  <si>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</si>
  <si>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</si>
  <si>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</si>
  <si>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</si>
  <si>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</si>
  <si>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</si>
  <si>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</si>
  <si>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</si>
  <si>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</si>
  <si>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</si>
  <si>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</si>
  <si>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</si>
  <si>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</si>
  <si>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</si>
  <si>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</si>
  <si>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</si>
  <si>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</si>
  <si>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</si>
  <si>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</si>
  <si>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</si>
  <si>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</si>
  <si>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</si>
  <si>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</si>
  <si>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</si>
  <si>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</si>
  <si>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</si>
  <si>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</si>
  <si>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</si>
  <si>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</si>
  <si>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</si>
  <si>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</si>
  <si>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</si>
  <si>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</si>
  <si>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</si>
  <si>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</si>
  <si>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</si>
  <si>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</si>
  <si>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</si>
  <si>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</si>
  <si>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</si>
  <si>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</si>
  <si>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</si>
  <si>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</si>
  <si>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</si>
  <si>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</si>
  <si>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</si>
  <si>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</si>
  <si>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</si>
  <si>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</si>
  <si>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</si>
  <si>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</si>
  <si>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</si>
  <si>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</si>
  <si>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</si>
  <si>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</si>
  <si>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</si>
  <si>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</si>
  <si>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</si>
  <si>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</si>
  <si>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</si>
  <si>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</si>
  <si>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</si>
  <si>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</si>
  <si>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</si>
  <si>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</si>
  <si>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</si>
  <si>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</si>
  <si>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</si>
  <si>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</si>
  <si>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</si>
  <si>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</si>
  <si>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</si>
  <si>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</si>
  <si>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</si>
  <si>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</si>
  <si>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</si>
  <si>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</si>
  <si>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</si>
  <si>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</si>
  <si>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</si>
  <si>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</si>
  <si>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</si>
  <si>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</si>
  <si>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</si>
  <si>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</si>
  <si>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</si>
  <si>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</si>
  <si>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</si>
  <si>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</si>
  <si>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</si>
  <si>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</si>
  <si>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</si>
  <si>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</si>
  <si>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</si>
  <si>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</si>
  <si>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</si>
  <si>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</si>
  <si>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</si>
  <si>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</si>
  <si>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</si>
  <si>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</si>
  <si>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</si>
  <si>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</si>
  <si>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</si>
  <si>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</si>
  <si>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</si>
  <si>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</si>
  <si>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</si>
  <si>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</si>
  <si>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</si>
  <si>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</si>
  <si>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</si>
  <si>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</si>
  <si>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</si>
  <si>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</si>
  <si>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</si>
  <si>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</si>
  <si>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</si>
  <si>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</si>
  <si>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</si>
  <si>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</si>
  <si>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</si>
  <si>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</si>
  <si>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</si>
  <si>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</si>
  <si>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</si>
  <si>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</si>
  <si>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</si>
  <si>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</si>
  <si>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</si>
  <si>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</si>
  <si>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</si>
  <si>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</si>
  <si>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</si>
  <si>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</si>
  <si>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</si>
  <si>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</si>
  <si>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</si>
  <si>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</si>
  <si>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</si>
  <si>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</si>
  <si>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</si>
  <si>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</si>
  <si>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</si>
  <si>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</si>
  <si>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</si>
  <si>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</si>
  <si>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</si>
  <si>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</si>
  <si>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</si>
  <si>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</si>
  <si>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</si>
  <si>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</si>
  <si>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</si>
  <si>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</si>
  <si>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</si>
  <si>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</si>
  <si>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</si>
  <si>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</si>
  <si>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</si>
  <si>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</si>
  <si>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</si>
  <si>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</si>
  <si>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</si>
  <si>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</si>
  <si>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</si>
  <si>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</si>
  <si>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</si>
  <si>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</si>
  <si>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</si>
  <si>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</si>
  <si>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</si>
  <si>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</si>
  <si>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</si>
  <si>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</si>
  <si>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</si>
  <si>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</si>
  <si>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</si>
  <si>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</si>
  <si>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</si>
  <si>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</si>
  <si>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</si>
  <si>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</si>
  <si>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</si>
  <si>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</si>
  <si>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</si>
  <si>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</si>
  <si>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</si>
  <si>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</si>
  <si>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</si>
  <si>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</si>
  <si>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</si>
  <si>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</si>
  <si>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</si>
  <si>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</si>
  <si>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</si>
  <si>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</si>
  <si>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</si>
  <si>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</si>
  <si>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</si>
  <si>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</si>
  <si>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</si>
  <si>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</si>
  <si>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</si>
  <si>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</si>
  <si>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</si>
  <si>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</si>
  <si>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</si>
  <si>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</si>
  <si>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</si>
  <si>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</si>
  <si>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</si>
  <si>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</si>
  <si>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</si>
  <si>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</si>
  <si>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</si>
  <si>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</si>
  <si>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</si>
  <si>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</si>
  <si>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</si>
  <si>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</si>
  <si>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</si>
  <si>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</si>
  <si>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</si>
  <si>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</si>
  <si>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</si>
  <si>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</si>
  <si>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</si>
  <si>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</si>
  <si>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</si>
  <si>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</si>
  <si>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</si>
  <si>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</si>
  <si>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</si>
  <si>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</si>
  <si>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</si>
  <si>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</si>
  <si>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</si>
  <si>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</si>
  <si>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</si>
  <si>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</si>
  <si>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</si>
  <si>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</si>
  <si>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</si>
  <si>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</si>
  <si>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</si>
  <si>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</si>
  <si>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</si>
  <si>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</si>
  <si>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</si>
  <si>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</si>
  <si>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</si>
  <si>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</si>
  <si>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</si>
  <si>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</si>
  <si>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</si>
  <si>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</si>
  <si>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</si>
  <si>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</si>
  <si>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</si>
  <si>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</si>
  <si>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</si>
  <si>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</si>
  <si>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</si>
  <si>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</si>
  <si>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</si>
  <si>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</si>
  <si>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</si>
  <si>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</si>
  <si>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</si>
  <si>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</si>
  <si>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</si>
  <si>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</si>
  <si>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</si>
  <si>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</si>
  <si>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</si>
  <si>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</si>
  <si>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</si>
  <si>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</si>
  <si>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</si>
  <si>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</si>
  <si>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</si>
  <si>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</si>
  <si>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</si>
  <si>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</si>
  <si>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</si>
  <si>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</si>
  <si>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</si>
  <si>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</si>
  <si>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</si>
  <si>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</si>
  <si>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</si>
  <si>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</si>
  <si>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</si>
  <si>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</si>
  <si>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</si>
  <si>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</si>
  <si>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</si>
  <si>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</si>
  <si>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</si>
  <si>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</si>
  <si>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</si>
  <si>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</si>
  <si>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</si>
  <si>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</si>
  <si>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</si>
  <si>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</si>
  <si>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</si>
  <si>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</si>
  <si>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</si>
  <si>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</si>
  <si>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</si>
  <si>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</si>
  <si>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</si>
  <si>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</si>
  <si>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</si>
  <si>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</si>
  <si>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</si>
  <si>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</si>
  <si>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</si>
  <si>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</si>
  <si>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</si>
  <si>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</si>
  <si>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</si>
  <si>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</si>
  <si>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</si>
  <si>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</si>
  <si>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</si>
  <si>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</si>
  <si>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</si>
  <si>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</si>
  <si>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</si>
  <si>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</si>
  <si>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</si>
  <si>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</si>
  <si>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</si>
  <si>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</si>
  <si>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</si>
  <si>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</si>
  <si>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</si>
  <si>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</si>
  <si>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</si>
  <si>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</si>
  <si>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</si>
  <si>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</si>
  <si>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</si>
  <si>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</si>
  <si>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</si>
  <si>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</si>
  <si>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</si>
  <si>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</si>
  <si>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</si>
  <si>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</si>
  <si>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</si>
  <si>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</si>
  <si>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</si>
  <si>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</si>
  <si>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</si>
  <si>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</si>
  <si>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</si>
  <si>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</si>
  <si>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</si>
  <si>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</si>
  <si>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</si>
  <si>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</si>
  <si>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</si>
  <si>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</si>
  <si>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</si>
  <si>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</si>
  <si>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</si>
  <si>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</si>
  <si>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</si>
  <si>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</si>
  <si>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</si>
  <si>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</si>
  <si>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</si>
  <si>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</si>
  <si>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</si>
  <si>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</si>
  <si>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</si>
  <si>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</si>
  <si>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</si>
  <si>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</si>
  <si>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</si>
  <si>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</si>
  <si>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</si>
  <si>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</si>
  <si>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</si>
  <si>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</si>
  <si>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</si>
  <si>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</si>
  <si>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</si>
  <si>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</si>
  <si>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</si>
  <si>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</si>
  <si>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</si>
  <si>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</si>
  <si>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</si>
  <si>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</si>
  <si>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</si>
  <si>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</si>
  <si>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</si>
  <si>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</si>
  <si>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</si>
  <si>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</si>
  <si>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</si>
  <si>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</si>
  <si>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</si>
  <si>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</si>
  <si>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</si>
  <si>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</si>
  <si>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</si>
  <si>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</si>
  <si>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</si>
  <si>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</si>
  <si>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</si>
  <si>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</si>
  <si>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</si>
  <si>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</si>
  <si>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</si>
  <si>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</si>
  <si>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</si>
  <si>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</si>
  <si>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</si>
  <si>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</si>
  <si>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</si>
  <si>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</si>
  <si>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</si>
  <si>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</si>
  <si>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</si>
  <si>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</si>
  <si>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</si>
  <si>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</si>
  <si>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</si>
  <si>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</si>
  <si>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</si>
  <si>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</si>
  <si>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</si>
  <si>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</si>
  <si>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</si>
  <si>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</si>
  <si>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</si>
  <si>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</si>
  <si>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</si>
  <si>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</si>
  <si>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</si>
  <si>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</si>
  <si>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</si>
  <si>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</si>
  <si>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</si>
  <si>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</si>
  <si>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</si>
  <si>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</si>
  <si>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</si>
  <si>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</si>
  <si>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</si>
  <si>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</si>
  <si>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</si>
  <si>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</si>
  <si>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</si>
  <si>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</si>
  <si>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</si>
  <si>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</si>
  <si>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</si>
  <si>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</si>
  <si>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</si>
  <si>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</si>
  <si>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</si>
  <si>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</si>
  <si>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</si>
  <si>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</si>
  <si>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</si>
  <si>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</si>
  <si>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</si>
  <si>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</si>
  <si>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</si>
  <si>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</si>
  <si>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</si>
  <si>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</si>
  <si>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</si>
  <si>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</si>
  <si>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</si>
  <si>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</si>
  <si>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</si>
  <si>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</si>
  <si>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</si>
  <si>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</si>
  <si>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</si>
  <si>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</si>
  <si>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</si>
  <si>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</si>
  <si>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</si>
  <si>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</si>
  <si>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</si>
  <si>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</si>
  <si>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</si>
  <si>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</si>
  <si>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</si>
  <si>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</si>
  <si>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</si>
  <si>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</si>
  <si>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</si>
  <si>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</si>
  <si>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</si>
  <si>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</si>
  <si>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</si>
  <si>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</si>
  <si>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</si>
  <si>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</si>
  <si>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</si>
  <si>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</si>
  <si>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</si>
  <si>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</si>
  <si>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</si>
  <si>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</si>
  <si>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</si>
  <si>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</si>
  <si>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</si>
  <si>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</si>
  <si>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</si>
  <si>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</si>
  <si>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</si>
  <si>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</si>
  <si>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</si>
  <si>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</si>
  <si>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</si>
  <si>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</si>
  <si>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</si>
  <si>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</si>
  <si>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</si>
  <si>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</si>
  <si>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</si>
  <si>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</si>
  <si>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</si>
  <si>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</si>
  <si>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</si>
  <si>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</si>
  <si>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</si>
  <si>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</si>
  <si>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</si>
  <si>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</si>
  <si>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</si>
  <si>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</si>
  <si>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</si>
  <si>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</si>
  <si>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</si>
  <si>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</si>
  <si>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</si>
  <si>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</si>
  <si>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</si>
  <si>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</si>
  <si>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</si>
  <si>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</si>
  <si>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</si>
  <si>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</si>
  <si>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</si>
  <si>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</si>
  <si>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</si>
  <si>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</si>
  <si>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</si>
  <si>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</si>
  <si>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</si>
  <si>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</si>
  <si>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</si>
  <si>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</si>
  <si>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</si>
  <si>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</si>
  <si>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</si>
  <si>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</si>
  <si>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</si>
  <si>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</si>
  <si>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</si>
  <si>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</si>
  <si>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</si>
  <si>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</si>
  <si>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</si>
  <si>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</si>
  <si>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</si>
  <si>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</si>
  <si>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</si>
  <si>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</si>
  <si>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</si>
  <si>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</si>
  <si>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</si>
  <si>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</si>
  <si>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</si>
  <si>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</si>
  <si>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</si>
  <si>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</si>
  <si>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</si>
  <si>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</si>
  <si>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</si>
  <si>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</si>
  <si>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</si>
  <si>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</si>
  <si>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</si>
  <si>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</si>
  <si>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</si>
  <si>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</si>
  <si>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</si>
  <si>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</si>
  <si>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</si>
  <si>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</si>
  <si>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</si>
  <si>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</si>
  <si>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</si>
  <si>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</si>
  <si>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</si>
  <si>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</si>
  <si>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</si>
  <si>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</si>
  <si>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</si>
  <si>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</si>
  <si>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</si>
  <si>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</si>
  <si>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</si>
  <si>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</si>
  <si>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</si>
  <si>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</si>
  <si>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</si>
  <si>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</si>
  <si>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</si>
  <si>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</si>
  <si>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</si>
  <si>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</si>
  <si>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</si>
  <si>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</si>
  <si>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</si>
  <si>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</si>
  <si>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</si>
  <si>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</si>
  <si>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</si>
  <si>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</si>
  <si>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</si>
  <si>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</si>
  <si>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</si>
  <si>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</si>
  <si>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</si>
  <si>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</si>
  <si>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</si>
  <si>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</si>
  <si>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</si>
  <si>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</si>
  <si>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</si>
  <si>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</si>
  <si>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</si>
  <si>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</si>
  <si>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</si>
  <si>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</si>
  <si>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</si>
  <si>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</si>
  <si>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</si>
  <si>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</si>
  <si>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</si>
  <si>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</si>
  <si>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</si>
  <si>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</si>
  <si>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</si>
  <si>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</si>
  <si>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</si>
  <si>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</si>
  <si>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</si>
  <si>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</si>
  <si>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</si>
  <si>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</si>
  <si>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</si>
  <si>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</si>
  <si>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</si>
  <si>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</si>
  <si>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</si>
  <si>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</si>
  <si>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</si>
  <si>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</si>
  <si>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</si>
  <si>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</si>
  <si>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</si>
  <si>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</si>
  <si>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</si>
  <si>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</si>
  <si>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</si>
  <si>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</si>
  <si>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</si>
  <si>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</si>
  <si>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</si>
  <si>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</si>
  <si>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</si>
  <si>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</si>
  <si>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</si>
  <si>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</si>
  <si>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</si>
  <si>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</si>
  <si>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</si>
  <si>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</si>
  <si>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</si>
  <si>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</si>
  <si>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</si>
  <si>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</si>
  <si>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</si>
  <si>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</si>
  <si>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</si>
  <si>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</si>
  <si>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</si>
  <si>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</si>
  <si>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</si>
  <si>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</si>
  <si>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</si>
  <si>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</si>
  <si>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</si>
  <si>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</si>
  <si>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</si>
  <si>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</si>
  <si>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</si>
  <si>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</si>
  <si>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</si>
  <si>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</si>
  <si>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</si>
  <si>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</si>
  <si>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</si>
  <si>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</si>
  <si>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</si>
  <si>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</si>
  <si>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</si>
  <si>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</si>
  <si>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</si>
  <si>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</si>
  <si>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</si>
  <si>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</si>
  <si>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</si>
  <si>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</si>
  <si>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</si>
  <si>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</si>
  <si>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</si>
  <si>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</si>
  <si>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</si>
  <si>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</si>
  <si>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</si>
  <si>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</si>
  <si>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</si>
  <si>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</si>
  <si>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</si>
  <si>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</si>
  <si>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</si>
  <si>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</si>
  <si>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</si>
  <si>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</si>
  <si>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</si>
  <si>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</si>
  <si>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</si>
  <si>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</si>
  <si>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</si>
  <si>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</si>
  <si>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</si>
  <si>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</si>
  <si>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</si>
  <si>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</si>
  <si>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</si>
  <si>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</si>
  <si>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</si>
  <si>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</si>
  <si>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</si>
  <si>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</si>
  <si>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</si>
  <si>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</si>
  <si>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</si>
  <si>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</si>
  <si>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</si>
  <si>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</si>
  <si>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</si>
  <si>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</si>
  <si>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</si>
  <si>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</si>
  <si>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</si>
  <si>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</si>
  <si>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</si>
  <si>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</si>
  <si>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</si>
  <si>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</si>
  <si>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</si>
  <si>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</si>
  <si>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</si>
  <si>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</si>
  <si>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</si>
  <si>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</si>
  <si>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</si>
  <si>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</si>
  <si>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</si>
  <si>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</si>
  <si>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</si>
  <si>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</si>
  <si>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</si>
  <si>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</si>
  <si>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</si>
  <si>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</si>
  <si>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</si>
  <si>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</si>
  <si>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</si>
  <si>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</si>
  <si>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</si>
  <si>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</si>
  <si>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</si>
  <si>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</si>
  <si>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</si>
  <si>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</si>
  <si>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</si>
  <si>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</si>
  <si>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</si>
  <si>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</si>
  <si>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</si>
  <si>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</si>
  <si>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</si>
  <si>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</si>
  <si>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</si>
  <si>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</si>
  <si>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</si>
  <si>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</si>
  <si>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</si>
  <si>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</si>
  <si>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</si>
  <si>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</si>
  <si>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</si>
  <si>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</si>
  <si>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</si>
  <si>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</si>
  <si>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</si>
  <si>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</si>
  <si>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</si>
  <si>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</si>
  <si>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</si>
  <si>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</si>
  <si>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</si>
  <si>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</si>
  <si>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</si>
  <si>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</si>
  <si>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</si>
  <si>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</si>
  <si>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</si>
  <si>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</si>
  <si>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</si>
  <si>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</si>
  <si>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</si>
  <si>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</si>
  <si>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</si>
  <si>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</si>
  <si>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</si>
  <si>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</si>
  <si>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</si>
  <si>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</si>
  <si>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</si>
  <si>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</si>
  <si>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</si>
  <si>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</si>
  <si>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</si>
  <si>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</si>
  <si>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</si>
  <si>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</si>
  <si>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</si>
  <si>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</si>
  <si>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</si>
  <si>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</si>
  <si>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</si>
  <si>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</si>
  <si>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</si>
  <si>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</si>
  <si>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</si>
  <si>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</si>
  <si>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</si>
  <si>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</si>
  <si>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</si>
  <si>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</si>
  <si>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</si>
  <si>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</si>
  <si>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</si>
  <si>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</si>
  <si>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</si>
  <si>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</si>
  <si>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</si>
  <si>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</si>
  <si>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</si>
  <si>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</si>
  <si>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</si>
  <si>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</si>
  <si>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</si>
  <si>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</si>
  <si>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</si>
  <si>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</si>
  <si>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</si>
  <si>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</si>
  <si>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</si>
  <si>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</si>
  <si>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</si>
  <si>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</si>
  <si>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</si>
  <si>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</si>
  <si>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</si>
  <si>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</si>
  <si>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</si>
  <si>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</si>
  <si>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</si>
  <si>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</si>
  <si>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</si>
  <si>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</si>
  <si>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</si>
  <si>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</si>
  <si>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</si>
  <si>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</si>
  <si>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</si>
  <si>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</si>
  <si>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</si>
  <si>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</si>
  <si>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</si>
  <si>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</si>
  <si>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</si>
  <si>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</si>
  <si>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</si>
  <si>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</si>
  <si>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</si>
  <si>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</si>
  <si>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</si>
  <si>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</si>
  <si>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</si>
  <si>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</si>
  <si>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</si>
  <si>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</si>
  <si>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</si>
  <si>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</si>
  <si>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</si>
  <si>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</si>
  <si>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</si>
  <si>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</si>
  <si>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</si>
  <si>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</si>
  <si>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</si>
  <si>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</si>
  <si>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</si>
  <si>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</si>
  <si>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</si>
  <si>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</si>
  <si>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</si>
  <si>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</si>
  <si>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</si>
  <si>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</si>
  <si>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</si>
  <si>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</si>
  <si>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</si>
  <si>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</si>
  <si>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</si>
  <si>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</si>
  <si>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</si>
  <si>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</si>
  <si>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</si>
  <si>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</si>
  <si>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</si>
  <si>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</si>
  <si>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</si>
  <si>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</si>
  <si>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</si>
  <si>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</si>
  <si>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</si>
  <si>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</si>
  <si>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</si>
  <si>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</si>
  <si>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</si>
  <si>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</si>
  <si>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</si>
  <si>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</si>
  <si>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</si>
  <si>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</si>
  <si>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</si>
  <si>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</si>
  <si>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</si>
  <si>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</si>
  <si>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</si>
  <si>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</si>
  <si>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</si>
  <si>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</si>
  <si>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</si>
  <si>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</si>
  <si>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</si>
  <si>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</si>
  <si>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</si>
  <si>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</si>
  <si>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</si>
  <si>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</si>
  <si>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</si>
  <si>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</si>
  <si>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</si>
  <si>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</si>
  <si>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</si>
  <si>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</si>
  <si>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</si>
  <si>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</si>
  <si>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</si>
  <si>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</si>
  <si>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</si>
  <si>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</si>
  <si>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</si>
  <si>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</si>
  <si>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</si>
  <si>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</si>
  <si>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</si>
  <si>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</si>
  <si>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</si>
  <si>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</si>
  <si>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</si>
  <si>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</si>
  <si>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</si>
  <si>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</si>
  <si>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</si>
  <si>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</si>
  <si>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</si>
  <si>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</si>
  <si>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</si>
  <si>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</si>
  <si>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</si>
  <si>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</si>
  <si>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</si>
  <si>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</si>
  <si>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</si>
  <si>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</si>
  <si>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</si>
  <si>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</si>
  <si>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</si>
  <si>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</si>
  <si>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</si>
  <si>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</si>
  <si>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</si>
  <si>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</si>
  <si>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</si>
  <si>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</si>
  <si>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</si>
  <si>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</si>
  <si>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</si>
  <si>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</si>
  <si>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</si>
  <si>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</si>
  <si>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</si>
  <si>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</si>
  <si>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</si>
  <si>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</si>
  <si>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</si>
  <si>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</si>
  <si>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</si>
  <si>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</si>
  <si>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</si>
  <si>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</si>
  <si>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</si>
  <si>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</si>
  <si>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</si>
  <si>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</si>
  <si>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</si>
  <si>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</si>
  <si>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</si>
  <si>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</si>
  <si>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</si>
  <si>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</si>
  <si>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</si>
  <si>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</si>
  <si>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</si>
  <si>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</si>
  <si>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</si>
  <si>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</si>
  <si>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</si>
  <si>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</si>
  <si>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</si>
  <si>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</si>
  <si>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</si>
  <si>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</si>
  <si>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</si>
  <si>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</si>
  <si>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</si>
  <si>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</si>
  <si>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</si>
  <si>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</si>
  <si>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</si>
  <si>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</si>
  <si>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</si>
  <si>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</si>
  <si>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</si>
  <si>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</si>
  <si>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</si>
  <si>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</si>
  <si>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</si>
  <si>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</si>
  <si>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</si>
  <si>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</si>
  <si>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</si>
  <si>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</si>
  <si>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</si>
  <si>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</si>
  <si>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</si>
  <si>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</si>
  <si>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</si>
  <si>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</si>
  <si>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</si>
  <si>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</si>
  <si>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</si>
  <si>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</si>
  <si>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</si>
  <si>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</si>
  <si>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</si>
  <si>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</si>
  <si>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</si>
  <si>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</si>
  <si>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</si>
  <si>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</si>
  <si>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</si>
  <si>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</si>
  <si>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</si>
  <si>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</si>
  <si>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</si>
  <si>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</si>
  <si>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</si>
  <si>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</si>
  <si>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</si>
  <si>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</si>
  <si>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</si>
  <si>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</si>
  <si>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</si>
  <si>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</si>
  <si>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</si>
  <si>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</si>
  <si>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</si>
  <si>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</si>
  <si>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</si>
  <si>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</si>
  <si>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</si>
  <si>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</si>
  <si>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</si>
  <si>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</si>
  <si>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</si>
  <si>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</si>
  <si>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</si>
  <si>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</si>
  <si>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</si>
  <si>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</si>
  <si>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</si>
  <si>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</si>
  <si>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</si>
  <si>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</si>
  <si>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</si>
  <si>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</si>
  <si>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</si>
  <si>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</si>
  <si>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</si>
  <si>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</si>
  <si>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</si>
  <si>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</si>
  <si>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</si>
  <si>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</si>
  <si>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</si>
  <si>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</si>
  <si>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</si>
  <si>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</si>
  <si>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</si>
  <si>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</si>
  <si>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</si>
  <si>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</si>
  <si>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</si>
  <si>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</si>
  <si>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</si>
  <si>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</si>
  <si>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</si>
  <si>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</si>
  <si>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</si>
  <si>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</si>
  <si>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</si>
  <si>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</si>
  <si>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</si>
  <si>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</si>
  <si>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</si>
  <si>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</si>
  <si>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</si>
  <si>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</si>
  <si>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</si>
  <si>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</si>
  <si>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</si>
  <si>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</si>
  <si>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</si>
  <si>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</si>
  <si>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</si>
  <si>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</si>
  <si>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</si>
  <si>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</si>
  <si>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</si>
  <si>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</si>
  <si>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</si>
  <si>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</si>
  <si>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</si>
  <si>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</si>
  <si>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</si>
  <si>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</si>
  <si>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</si>
  <si>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</si>
  <si>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</si>
  <si>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</si>
  <si>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</si>
  <si>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</si>
  <si>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</si>
  <si>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</si>
  <si>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</si>
  <si>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</si>
  <si>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</si>
  <si>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</si>
  <si>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</si>
  <si>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</si>
  <si>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</si>
  <si>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</si>
  <si>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</si>
  <si>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</si>
  <si>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</si>
  <si>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</si>
  <si>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</si>
  <si>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</si>
  <si>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</si>
  <si>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</si>
  <si>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</si>
  <si>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</si>
  <si>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</si>
  <si>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</si>
  <si>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</si>
  <si>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</si>
  <si>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</si>
  <si>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</si>
  <si>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</si>
  <si>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</si>
  <si>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</si>
  <si>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</si>
  <si>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</si>
  <si>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</si>
  <si>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</si>
  <si>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</si>
  <si>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</si>
  <si>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</si>
  <si>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</si>
  <si>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</si>
  <si>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</si>
  <si>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</si>
  <si>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</si>
  <si>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</si>
  <si>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</si>
  <si>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</si>
  <si>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</si>
  <si>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</si>
  <si>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</si>
  <si>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</si>
  <si>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</si>
  <si>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</si>
  <si>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</si>
  <si>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</si>
  <si>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</si>
  <si>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</si>
  <si>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</si>
  <si>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</si>
  <si>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</si>
  <si>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</si>
  <si>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</si>
  <si>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</si>
  <si>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</si>
  <si>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</si>
  <si>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</si>
  <si>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</si>
  <si>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</si>
  <si>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</si>
  <si>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</si>
  <si>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</si>
  <si>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</si>
  <si>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</si>
  <si>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</si>
  <si>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</si>
  <si>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</si>
  <si>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</si>
  <si>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</si>
  <si>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</si>
  <si>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</si>
  <si>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</si>
  <si>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</si>
  <si>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</si>
  <si>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</si>
  <si>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</si>
  <si>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</si>
  <si>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</si>
  <si>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</si>
  <si>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</si>
  <si>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</si>
  <si>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</si>
  <si>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</si>
  <si>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</si>
  <si>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</si>
  <si>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</si>
  <si>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</si>
  <si>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</si>
  <si>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</si>
  <si>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</si>
  <si>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</si>
  <si>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</si>
  <si>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</si>
  <si>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</si>
  <si>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</si>
  <si>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</si>
  <si>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</si>
  <si>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</si>
  <si>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</si>
  <si>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</si>
  <si>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</si>
  <si>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</si>
  <si>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</si>
  <si>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</si>
  <si>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</si>
  <si>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</si>
  <si>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</si>
  <si>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</si>
  <si>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</si>
  <si>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</si>
  <si>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</si>
  <si>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</si>
  <si>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</si>
  <si>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</si>
  <si>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</si>
  <si>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</si>
  <si>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</si>
  <si>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</si>
  <si>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</si>
  <si>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</si>
  <si>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</si>
  <si>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</si>
  <si>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</si>
  <si>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</si>
  <si>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</si>
  <si>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</si>
  <si>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</si>
  <si>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</si>
  <si>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</si>
  <si>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</si>
  <si>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</si>
  <si>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</si>
  <si>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</si>
  <si>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</si>
  <si>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</si>
  <si>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</si>
  <si>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</si>
  <si>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</si>
  <si>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</si>
  <si>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</si>
  <si>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</si>
  <si>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</si>
  <si>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</si>
  <si>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</si>
  <si>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</si>
  <si>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</si>
  <si>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</si>
  <si>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</si>
  <si>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</si>
  <si>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</si>
  <si>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</si>
  <si>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</si>
  <si>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</si>
  <si>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</si>
  <si>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</si>
  <si>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</si>
  <si>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</si>
  <si>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</si>
  <si>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</si>
  <si>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</si>
  <si>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</si>
  <si>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</si>
  <si>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</si>
  <si>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</si>
  <si>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</si>
  <si>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</si>
  <si>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</si>
  <si>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</si>
  <si>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</si>
  <si>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</si>
  <si>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</si>
  <si>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</si>
  <si>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</si>
  <si>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</si>
  <si>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</si>
  <si>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</si>
  <si>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</si>
  <si>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</si>
  <si>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</si>
  <si>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</si>
  <si>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</si>
  <si>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</si>
  <si>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</si>
  <si>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</si>
  <si>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</si>
  <si>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</si>
  <si>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</si>
  <si>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</si>
  <si>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</si>
  <si>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</si>
  <si>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</si>
  <si>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</si>
  <si>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</si>
  <si>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</si>
  <si>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</si>
  <si>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</si>
  <si>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</si>
  <si>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</si>
  <si>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</si>
  <si>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</si>
  <si>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</si>
  <si>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</si>
  <si>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</si>
  <si>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</si>
  <si>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</si>
  <si>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</si>
  <si>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</si>
  <si>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</si>
  <si>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</si>
  <si>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</si>
  <si>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</si>
  <si>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</si>
  <si>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</si>
  <si>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</si>
  <si>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</si>
  <si>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</si>
  <si>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</si>
  <si>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</si>
  <si>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</si>
  <si>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</si>
  <si>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</si>
  <si>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</si>
  <si>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</si>
  <si>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</si>
  <si>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</si>
  <si>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</si>
  <si>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</si>
  <si>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</si>
  <si>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</si>
  <si>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</si>
  <si>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</si>
  <si>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</si>
  <si>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</si>
  <si>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</si>
  <si>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</si>
  <si>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</si>
  <si>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</si>
  <si>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</si>
  <si>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</si>
  <si>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</si>
  <si>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</si>
  <si>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</si>
  <si>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</si>
  <si>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</si>
  <si>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</si>
  <si>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</si>
  <si>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</si>
  <si>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</si>
  <si>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</si>
  <si>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</si>
  <si>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</si>
  <si>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</si>
  <si>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</si>
  <si>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</si>
  <si>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</si>
  <si>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</si>
  <si>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</si>
  <si>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</si>
  <si>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</si>
  <si>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</si>
  <si>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</si>
  <si>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</si>
  <si>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</si>
  <si>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</si>
  <si>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</si>
  <si>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</si>
  <si>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</si>
  <si>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</si>
  <si>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</si>
  <si>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</si>
  <si>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</si>
  <si>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</si>
  <si>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</si>
  <si>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</si>
  <si>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</si>
  <si>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</si>
  <si>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</si>
  <si>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</si>
  <si>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</si>
  <si>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</si>
  <si>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</si>
  <si>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</si>
  <si>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</si>
  <si>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</si>
  <si>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</si>
  <si>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</si>
  <si>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</si>
  <si>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</si>
  <si>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</si>
  <si>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</si>
  <si>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</si>
  <si>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</si>
  <si>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</si>
  <si>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</si>
  <si>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</si>
  <si>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</si>
  <si>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</si>
  <si>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</si>
  <si>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</si>
  <si>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</si>
  <si>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</si>
  <si>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</si>
  <si>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</si>
  <si>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</si>
  <si>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</si>
  <si>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</si>
  <si>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</si>
  <si>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</si>
  <si>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</si>
  <si>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</si>
  <si>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</si>
  <si>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</si>
  <si>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</si>
  <si>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</si>
  <si>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</si>
  <si>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</si>
  <si>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</si>
  <si>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</si>
  <si>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</si>
  <si>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</si>
  <si>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</si>
  <si>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</si>
  <si>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</si>
  <si>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</si>
  <si>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</si>
  <si>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</si>
  <si>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</si>
  <si>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</si>
  <si>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</si>
  <si>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</si>
  <si>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</si>
  <si>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</si>
  <si>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</si>
  <si>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</si>
  <si>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</si>
  <si>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</si>
  <si>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</si>
  <si>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</si>
  <si>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</si>
  <si>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</si>
  <si>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</si>
  <si>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</si>
  <si>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</si>
  <si>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</si>
  <si>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</si>
  <si>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</si>
  <si>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</si>
  <si>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</si>
  <si>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</si>
  <si>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</si>
  <si>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</si>
  <si>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</si>
  <si>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</si>
  <si>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</si>
  <si>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</si>
  <si>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</si>
  <si>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</si>
  <si>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</si>
  <si>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</si>
  <si>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</si>
  <si>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</si>
  <si>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</si>
  <si>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</si>
  <si>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</si>
  <si>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</si>
  <si>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</si>
  <si>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</si>
  <si>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</si>
  <si>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</si>
  <si>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</si>
  <si>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</si>
  <si>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</si>
  <si>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</si>
  <si>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</si>
  <si>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</si>
  <si>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</si>
  <si>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</si>
  <si>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</si>
  <si>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</si>
  <si>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</si>
  <si>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</si>
  <si>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</si>
  <si>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</si>
  <si>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</si>
  <si>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</si>
  <si>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</si>
  <si>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</si>
  <si>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</si>
  <si>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</si>
  <si>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</si>
  <si>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</si>
  <si>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</si>
  <si>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</si>
  <si>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</si>
  <si>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</si>
  <si>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</si>
  <si>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</si>
  <si>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</si>
  <si>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</si>
  <si>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</si>
  <si>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</si>
  <si>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</si>
  <si>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</si>
  <si>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</si>
  <si>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</si>
  <si>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</si>
  <si>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</si>
  <si>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</si>
  <si>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</si>
  <si>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</si>
  <si>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</si>
  <si>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</si>
  <si>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</si>
  <si>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</si>
  <si>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</si>
  <si>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</si>
  <si>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</si>
  <si>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</si>
  <si>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</si>
  <si>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</si>
  <si>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</si>
  <si>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</si>
  <si>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</si>
  <si>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</si>
  <si>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</si>
  <si>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</si>
  <si>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</si>
  <si>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</si>
  <si>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</si>
  <si>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</si>
  <si>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</si>
  <si>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</si>
  <si>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</si>
  <si>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</si>
  <si>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</si>
  <si>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</si>
  <si>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</si>
  <si>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</si>
  <si>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</si>
  <si>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</si>
  <si>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</si>
  <si>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</si>
  <si>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</si>
  <si>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</si>
  <si>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</si>
  <si>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</si>
  <si>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</si>
  <si>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</si>
  <si>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</si>
  <si>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</si>
  <si>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</si>
  <si>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</si>
  <si>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</si>
  <si>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</si>
  <si>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</si>
  <si>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</si>
  <si>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</si>
  <si>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</si>
  <si>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</si>
  <si>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</si>
  <si>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</si>
  <si>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</si>
  <si>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</si>
  <si>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</si>
  <si>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</si>
  <si>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</si>
  <si>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</si>
  <si>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</si>
  <si>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</si>
  <si>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</si>
  <si>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</si>
  <si>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</si>
  <si>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</si>
  <si>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</si>
  <si>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</si>
  <si>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</si>
  <si>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</si>
  <si>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</si>
  <si>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</si>
  <si>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</si>
  <si>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</si>
  <si>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</si>
  <si>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</si>
  <si>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</si>
  <si>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</si>
  <si>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</si>
  <si>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</si>
  <si>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</si>
  <si>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</si>
  <si>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</si>
  <si>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</si>
  <si>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</si>
  <si>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</si>
  <si>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</si>
  <si>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</si>
  <si>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</si>
  <si>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</si>
  <si>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</si>
  <si>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</si>
  <si>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</si>
  <si>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</si>
  <si>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</si>
  <si>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</si>
  <si>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</si>
  <si>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</si>
  <si>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</si>
  <si>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</si>
  <si>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</si>
  <si>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</si>
  <si>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</si>
  <si>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</si>
  <si>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</si>
  <si>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</si>
  <si>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</si>
  <si>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</si>
  <si>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</si>
  <si>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</si>
  <si>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</si>
  <si>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</si>
  <si>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</si>
  <si>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</si>
  <si>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</si>
  <si>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</si>
  <si>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</si>
  <si>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</si>
  <si>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</si>
  <si>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</si>
  <si>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</si>
  <si>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</si>
  <si>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</si>
  <si>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</si>
  <si>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</si>
  <si>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</si>
  <si>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</si>
  <si>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</si>
  <si>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</si>
  <si>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</si>
  <si>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</si>
  <si>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</si>
  <si>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</si>
  <si>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</si>
  <si>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</si>
  <si>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</si>
  <si>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</si>
  <si>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</si>
  <si>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</si>
  <si>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</si>
  <si>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</si>
  <si>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</si>
  <si>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</si>
  <si>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</si>
  <si>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</si>
  <si>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</si>
  <si>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</si>
  <si>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</si>
  <si>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</si>
  <si>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</si>
  <si>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</si>
  <si>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</si>
  <si>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</si>
  <si>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</si>
  <si>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</si>
  <si>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</si>
  <si>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</si>
  <si>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</si>
  <si>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</si>
  <si>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</si>
  <si>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</si>
  <si>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</si>
  <si>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</si>
  <si>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</si>
  <si>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</si>
  <si>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</si>
  <si>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</si>
  <si>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</si>
  <si>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</si>
  <si>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</si>
  <si>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</si>
  <si>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</si>
  <si>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</si>
  <si>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</si>
  <si>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</si>
  <si>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</si>
  <si>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</si>
  <si>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</si>
  <si>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</si>
  <si>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</si>
  <si>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</si>
  <si>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</si>
  <si>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</si>
  <si>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</si>
  <si>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</si>
  <si>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</si>
  <si>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</si>
  <si>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</si>
  <si>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</si>
  <si>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</si>
  <si>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</si>
  <si>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</si>
  <si>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</si>
  <si>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</si>
  <si>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</si>
  <si>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</si>
  <si>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</si>
  <si>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</si>
  <si>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</si>
  <si>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</si>
  <si>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</si>
  <si>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</si>
  <si>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</si>
  <si>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</si>
  <si>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</si>
  <si>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</si>
  <si>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</si>
  <si>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</si>
  <si>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</si>
  <si>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</si>
  <si>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</si>
  <si>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</si>
  <si>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</si>
  <si>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</si>
  <si>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</si>
  <si>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</si>
  <si>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</si>
  <si>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</si>
  <si>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</si>
  <si>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</si>
  <si>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</si>
  <si>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</si>
  <si>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</si>
  <si>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</si>
  <si>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</si>
  <si>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</si>
  <si>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</si>
  <si>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</si>
  <si>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</si>
  <si>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</si>
  <si>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</si>
  <si>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</si>
  <si>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</si>
  <si>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</si>
  <si>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</si>
  <si>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</si>
  <si>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</si>
  <si>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</si>
  <si>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</si>
  <si>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</si>
  <si>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</si>
  <si>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</si>
  <si>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</si>
  <si>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</si>
  <si>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</si>
  <si>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</si>
  <si>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</si>
  <si>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</si>
  <si>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</si>
  <si>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</si>
  <si>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</si>
  <si>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</si>
  <si>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</si>
  <si>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</si>
  <si>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</si>
  <si>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</si>
  <si>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</si>
  <si>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</si>
  <si>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</si>
  <si>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</si>
  <si>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</si>
  <si>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</si>
  <si>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</si>
  <si>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</si>
  <si>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</si>
  <si>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</si>
  <si>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</si>
  <si>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</si>
  <si>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</si>
  <si>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</si>
  <si>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</si>
  <si>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</si>
  <si>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</si>
  <si>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</si>
  <si>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</si>
  <si>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</si>
  <si>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</si>
  <si>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</si>
  <si>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</si>
  <si>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</si>
  <si>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</si>
  <si>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</si>
  <si>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</si>
  <si>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</si>
  <si>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</si>
  <si>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</si>
  <si>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</si>
  <si>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</si>
  <si>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</si>
  <si>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</si>
  <si>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</si>
  <si>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</si>
  <si>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</si>
  <si>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</si>
  <si>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</si>
  <si>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</si>
  <si>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</si>
  <si>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</si>
  <si>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</si>
  <si>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</si>
  <si>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</si>
  <si>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</si>
  <si>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</si>
  <si>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</si>
  <si>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</si>
  <si>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</si>
  <si>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</si>
  <si>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</si>
  <si>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</si>
  <si>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</si>
  <si>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</si>
  <si>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</si>
  <si>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</si>
  <si>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</si>
  <si>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</si>
  <si>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</si>
  <si>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</si>
  <si>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</si>
  <si>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</si>
  <si>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</si>
  <si>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</si>
  <si>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</si>
  <si>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</si>
  <si>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</si>
  <si>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</si>
  <si>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</si>
  <si>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</si>
  <si>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</si>
  <si>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</si>
  <si>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</si>
  <si>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</si>
  <si>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</si>
  <si>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</si>
  <si>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</si>
  <si>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</si>
  <si>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</si>
  <si>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</si>
  <si>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</si>
  <si>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</si>
  <si>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</si>
  <si>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</si>
  <si>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</si>
  <si>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</si>
  <si>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</si>
  <si>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</si>
  <si>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</si>
  <si>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</si>
  <si>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</si>
  <si>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</si>
  <si>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</si>
  <si>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</si>
  <si>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</si>
  <si>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</si>
  <si>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</si>
  <si>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</si>
  <si>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</si>
  <si>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</si>
  <si>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</si>
  <si>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</si>
  <si>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</si>
  <si>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</si>
  <si>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</si>
  <si>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</si>
  <si>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</si>
  <si>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</si>
  <si>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</si>
  <si>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</si>
  <si>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</si>
  <si>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</si>
  <si>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</si>
  <si>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</si>
  <si>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</si>
  <si>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</si>
  <si>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</si>
  <si>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</si>
  <si>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</si>
  <si>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</si>
  <si>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</si>
  <si>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</si>
  <si>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</si>
  <si>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</si>
  <si>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</si>
  <si>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</si>
  <si>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</si>
  <si>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</si>
  <si>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</si>
  <si>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</si>
  <si>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</si>
  <si>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</si>
  <si>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</si>
  <si>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</si>
  <si>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</si>
  <si>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</si>
  <si>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</si>
  <si>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</si>
  <si>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</si>
  <si>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</si>
  <si>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</si>
  <si>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</si>
  <si>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</si>
  <si>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</si>
  <si>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</si>
  <si>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</si>
  <si>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</si>
  <si>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</si>
  <si>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</si>
  <si>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</si>
  <si>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</si>
  <si>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</si>
  <si>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</si>
  <si>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</si>
  <si>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</si>
  <si>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</si>
  <si>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</si>
  <si>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</si>
  <si>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</si>
  <si>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</si>
  <si>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</si>
  <si>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</si>
  <si>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</si>
  <si>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</si>
  <si>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</si>
  <si>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</si>
  <si>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</si>
  <si>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</si>
  <si>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</si>
  <si>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</si>
  <si>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</si>
  <si>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</si>
  <si>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</si>
  <si>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</si>
  <si>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</si>
  <si>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</si>
  <si>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</si>
  <si>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</si>
  <si>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</si>
  <si>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</si>
  <si>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</si>
  <si>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</si>
  <si>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</si>
  <si>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</si>
  <si>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</si>
  <si>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</si>
  <si>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</si>
  <si>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</si>
  <si>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</si>
  <si>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</si>
  <si>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</si>
  <si>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</si>
  <si>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</si>
  <si>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</si>
  <si>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</si>
  <si>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</si>
  <si>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</si>
  <si>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</si>
  <si>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</si>
  <si>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</si>
  <si>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</si>
  <si>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</si>
  <si>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</si>
  <si>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</si>
  <si>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</si>
  <si>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</si>
  <si>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</si>
  <si>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</si>
  <si>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</si>
  <si>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</si>
  <si>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</si>
  <si>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</si>
  <si>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</si>
  <si>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</si>
  <si>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</si>
  <si>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</si>
  <si>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</si>
  <si>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</si>
  <si>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</si>
  <si>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</si>
  <si>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</si>
  <si>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</si>
  <si>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</si>
  <si>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</si>
  <si>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</si>
  <si>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</si>
  <si>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</si>
  <si>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</si>
  <si>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</si>
  <si>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</si>
  <si>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</si>
  <si>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</si>
  <si>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</si>
  <si>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</si>
  <si>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</si>
  <si>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</si>
  <si>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</si>
  <si>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</si>
  <si>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</si>
  <si>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</si>
  <si>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</si>
  <si>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</si>
  <si>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</si>
  <si>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</si>
  <si>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</si>
  <si>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</si>
  <si>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</si>
  <si>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</si>
  <si>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</si>
  <si>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</si>
  <si>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</si>
  <si>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</si>
  <si>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</si>
  <si>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</si>
  <si>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</si>
  <si>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</si>
  <si>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</si>
  <si>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</si>
  <si>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</si>
  <si>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</si>
  <si>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</si>
  <si>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</si>
  <si>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</si>
  <si>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</si>
  <si>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</si>
  <si>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</si>
  <si>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</si>
  <si>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</si>
  <si>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</si>
  <si>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</si>
  <si>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</si>
  <si>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</si>
  <si>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</si>
  <si>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</si>
  <si>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</si>
  <si>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</si>
  <si>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</si>
  <si>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</si>
  <si>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</si>
  <si>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</si>
  <si>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</si>
  <si>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</si>
  <si>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</si>
  <si>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</si>
  <si>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</si>
  <si>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</si>
  <si>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</si>
  <si>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</si>
  <si>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</si>
  <si>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</si>
  <si>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</si>
  <si>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</si>
  <si>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</si>
  <si>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</si>
  <si>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</si>
  <si>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</si>
  <si>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</si>
  <si>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</si>
  <si>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</si>
  <si>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</si>
  <si>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</si>
  <si>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</si>
  <si>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</si>
  <si>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</si>
  <si>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</si>
  <si>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</si>
  <si>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</si>
  <si>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</si>
  <si>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</si>
  <si>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</si>
  <si>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</si>
  <si>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</si>
  <si>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</si>
  <si>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</si>
  <si>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</si>
  <si>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</si>
  <si>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</si>
  <si>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</si>
  <si>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</si>
  <si>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</si>
  <si>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</si>
  <si>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</si>
  <si>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</si>
  <si>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</si>
  <si>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</si>
  <si>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</si>
  <si>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</si>
  <si>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</si>
  <si>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</si>
  <si>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</si>
  <si>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</si>
  <si>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</si>
  <si>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</si>
  <si>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</si>
  <si>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</si>
  <si>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</si>
  <si>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</si>
  <si>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</si>
  <si>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</si>
  <si>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</si>
  <si>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</si>
  <si>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</si>
  <si>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</si>
  <si>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</si>
  <si>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</si>
  <si>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</si>
  <si>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</si>
  <si>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</si>
  <si>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</si>
  <si>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</si>
  <si>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</si>
  <si>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</si>
  <si>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</si>
  <si>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</si>
  <si>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</si>
  <si>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</si>
  <si>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</si>
  <si>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</si>
  <si>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</si>
  <si>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</si>
  <si>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</si>
  <si>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</si>
  <si>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</si>
  <si>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</si>
  <si>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</si>
  <si>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</si>
  <si>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</si>
  <si>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</si>
  <si>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</si>
  <si>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</si>
  <si>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</si>
  <si>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</si>
  <si>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</si>
  <si>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</si>
  <si>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</si>
  <si>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</si>
  <si>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</si>
  <si>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</si>
  <si>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</si>
  <si>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</si>
  <si>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</si>
  <si>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</si>
  <si>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</si>
  <si>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</si>
  <si>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</si>
  <si>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</si>
  <si>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</si>
  <si>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</si>
  <si>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</si>
  <si>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</si>
  <si>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</si>
  <si>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</si>
  <si>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</si>
  <si>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</si>
  <si>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</si>
  <si>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</si>
  <si>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</si>
  <si>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</si>
  <si>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</si>
  <si>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</si>
  <si>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</si>
  <si>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</si>
  <si>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</si>
  <si>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</si>
  <si>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</si>
  <si>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</si>
  <si>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</si>
  <si>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</si>
  <si>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</si>
  <si>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</si>
  <si>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</si>
  <si>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</si>
  <si>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</si>
  <si>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</si>
  <si>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</si>
  <si>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</si>
  <si>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</si>
  <si>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</si>
  <si>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</si>
  <si>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</si>
  <si>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</si>
  <si>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</si>
  <si>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</si>
  <si>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</si>
  <si>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</si>
  <si>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</si>
  <si>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</si>
  <si>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</si>
  <si>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</si>
  <si>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</si>
  <si>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</si>
  <si>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</si>
  <si>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</si>
  <si>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</si>
  <si>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</si>
  <si>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</si>
  <si>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</si>
  <si>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</si>
  <si>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</si>
  <si>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</si>
  <si>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</si>
  <si>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</si>
  <si>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</si>
  <si>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</si>
  <si>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</si>
  <si>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</si>
  <si>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</si>
  <si>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</si>
  <si>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</si>
  <si>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</si>
  <si>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</si>
  <si>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</si>
  <si>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</si>
  <si>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</si>
  <si>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</si>
  <si>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</si>
  <si>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</si>
  <si>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</si>
  <si>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</si>
  <si>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</si>
  <si>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</si>
  <si>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</si>
  <si>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</si>
  <si>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</si>
  <si>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</si>
  <si>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</si>
  <si>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</si>
  <si>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</si>
  <si>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</si>
  <si>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</si>
  <si>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</si>
  <si>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</si>
  <si>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</si>
  <si>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</si>
  <si>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</si>
  <si>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</si>
  <si>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</si>
  <si>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</si>
  <si>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</si>
  <si>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</si>
  <si>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</si>
  <si>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</si>
  <si>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</si>
  <si>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</si>
  <si>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</si>
  <si>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</si>
  <si>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</si>
  <si>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</si>
  <si>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</si>
  <si>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</si>
  <si>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</si>
  <si>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</si>
  <si>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</si>
  <si>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</si>
  <si>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</si>
  <si>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</si>
  <si>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</si>
  <si>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</si>
  <si>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</si>
  <si>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</si>
  <si>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</si>
  <si>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</si>
  <si>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</si>
  <si>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</si>
  <si>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</si>
  <si>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</si>
  <si>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</si>
  <si>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</si>
  <si>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</si>
  <si>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</si>
  <si>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</si>
  <si>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</si>
  <si>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</si>
  <si>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</si>
  <si>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</si>
  <si>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</si>
  <si>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</si>
  <si>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</si>
  <si>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</si>
  <si>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</si>
  <si>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</si>
  <si>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</si>
  <si>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</si>
  <si>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</si>
  <si>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</si>
  <si>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</si>
  <si>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</si>
  <si>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</si>
  <si>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</si>
  <si>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</si>
  <si>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</si>
  <si>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</si>
  <si>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</si>
  <si>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</si>
  <si>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</si>
  <si>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</si>
  <si>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</si>
  <si>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</si>
  <si>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</si>
  <si>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</si>
  <si>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</si>
  <si>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</si>
  <si>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</si>
  <si>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</si>
  <si>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</si>
  <si>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</si>
  <si>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</si>
  <si>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</si>
  <si>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</si>
  <si>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</si>
  <si>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</si>
  <si>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</si>
  <si>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</si>
  <si>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</si>
  <si>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</si>
  <si>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</si>
  <si>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</si>
  <si>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</si>
  <si>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</si>
  <si>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</si>
  <si>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</si>
  <si>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</si>
  <si>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</si>
  <si>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</si>
  <si>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</si>
  <si>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</si>
  <si>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</si>
  <si>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</si>
  <si>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</si>
  <si>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</si>
  <si>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</si>
  <si>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</si>
  <si>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</si>
  <si>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</si>
  <si>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</si>
  <si>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</si>
  <si>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</si>
  <si>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</si>
  <si>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</si>
  <si>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</si>
  <si>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</si>
  <si>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</si>
  <si>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</si>
  <si>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</si>
  <si>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</si>
  <si>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</si>
  <si>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</si>
  <si>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</si>
  <si>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</si>
  <si>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</si>
  <si>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</si>
  <si>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</si>
  <si>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</si>
  <si>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</si>
  <si>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</si>
  <si>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</si>
  <si>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</si>
  <si>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</si>
  <si>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</si>
  <si>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</si>
  <si>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</si>
  <si>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</si>
  <si>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</si>
  <si>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</si>
  <si>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</si>
  <si>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</si>
  <si>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</si>
  <si>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</si>
  <si>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</si>
  <si>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</si>
  <si>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</si>
  <si>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</si>
  <si>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</si>
  <si>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</si>
  <si>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</si>
  <si>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</si>
  <si>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</si>
  <si>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</si>
  <si>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</si>
  <si>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</si>
  <si>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</si>
  <si>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</si>
  <si>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</si>
  <si>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</si>
  <si>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</si>
  <si>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</si>
  <si>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</si>
  <si>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</si>
  <si>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</si>
  <si>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</si>
  <si>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</si>
  <si>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</si>
  <si>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</si>
  <si>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</si>
  <si>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</si>
  <si>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</si>
  <si>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</si>
  <si>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</si>
  <si>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</si>
  <si>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</si>
  <si>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</si>
  <si>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</si>
  <si>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</si>
  <si>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</si>
  <si>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</si>
  <si>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</si>
  <si>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</si>
  <si>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</si>
  <si>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</si>
  <si>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</si>
  <si>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</si>
  <si>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</si>
  <si>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</si>
  <si>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</si>
  <si>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</si>
  <si>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</si>
  <si>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</si>
  <si>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</si>
  <si>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</si>
  <si>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</si>
  <si>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</si>
  <si>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</si>
  <si>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</si>
  <si>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</si>
  <si>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</si>
  <si>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</si>
  <si>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</si>
  <si>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</si>
  <si>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</si>
  <si>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</si>
  <si>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</si>
  <si>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</si>
  <si>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</si>
  <si>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</si>
  <si>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</si>
  <si>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</si>
  <si>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</si>
  <si>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</si>
  <si>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</si>
  <si>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</si>
  <si>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</si>
  <si>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</si>
  <si>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</si>
  <si>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</si>
  <si>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</si>
  <si>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</si>
  <si>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</si>
  <si>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</si>
  <si>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</si>
  <si>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</si>
  <si>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</si>
  <si>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</si>
  <si>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</si>
  <si>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</si>
  <si>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</si>
  <si>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</si>
  <si>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</si>
  <si>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</si>
  <si>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</si>
  <si>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</si>
  <si>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</si>
  <si>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</si>
  <si>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</si>
  <si>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</si>
  <si>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</si>
  <si>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</si>
  <si>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</si>
  <si>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</si>
  <si>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</si>
  <si>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</si>
  <si>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</si>
  <si>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</si>
  <si>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</si>
  <si>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</si>
  <si>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</si>
  <si>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</si>
  <si>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</si>
  <si>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</si>
  <si>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</si>
  <si>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</si>
  <si>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</si>
  <si>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</si>
  <si>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</si>
  <si>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</si>
  <si>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</si>
  <si>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</si>
  <si>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</si>
  <si>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</si>
  <si>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</si>
  <si>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</si>
  <si>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</si>
  <si>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</si>
  <si>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</si>
  <si>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</si>
  <si>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</si>
  <si>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</si>
  <si>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</si>
  <si>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</si>
  <si>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</si>
  <si>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</si>
  <si>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</si>
  <si>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</si>
  <si>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</si>
  <si>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</si>
  <si>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</si>
  <si>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</si>
  <si>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</si>
  <si>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</si>
  <si>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</si>
  <si>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</si>
  <si>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</si>
  <si>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</si>
  <si>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</si>
  <si>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</si>
  <si>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</si>
  <si>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</si>
  <si>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</si>
  <si>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</si>
  <si>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</si>
  <si>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</si>
  <si>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</si>
  <si>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</si>
  <si>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</si>
  <si>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</si>
  <si>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</si>
  <si>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</si>
  <si>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</si>
  <si>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</si>
  <si>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</si>
  <si>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</si>
  <si>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</si>
  <si>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</si>
  <si>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</si>
  <si>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</si>
  <si>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</si>
  <si>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</si>
  <si>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</si>
  <si>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</si>
  <si>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</si>
  <si>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</si>
  <si>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</si>
  <si>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</si>
  <si>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</si>
  <si>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</si>
  <si>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</si>
  <si>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</si>
  <si>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</si>
  <si>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</si>
  <si>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</si>
  <si>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</si>
  <si>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</si>
  <si>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</si>
  <si>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</si>
  <si>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</si>
  <si>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</si>
  <si>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</si>
  <si>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</si>
  <si>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</si>
  <si>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</si>
  <si>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</si>
  <si>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</si>
  <si>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</si>
  <si>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</si>
  <si>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</si>
  <si>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</si>
  <si>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</si>
  <si>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</si>
  <si>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</si>
  <si>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</si>
  <si>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</si>
  <si>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</si>
  <si>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</si>
  <si>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</si>
  <si>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</si>
  <si>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</si>
  <si>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</si>
  <si>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</si>
  <si>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</si>
  <si>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</si>
  <si>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</si>
  <si>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</si>
  <si>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</si>
  <si>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</si>
  <si>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</si>
  <si>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</si>
  <si>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</si>
  <si>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</si>
  <si>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</si>
  <si>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</si>
  <si>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</si>
  <si>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</si>
  <si>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</si>
  <si>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</si>
  <si>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</si>
  <si>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</si>
  <si>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</si>
  <si>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</si>
  <si>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</si>
  <si>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</si>
  <si>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</si>
  <si>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</si>
  <si>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</si>
  <si>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</si>
  <si>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</si>
  <si>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</si>
  <si>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</si>
  <si>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</si>
  <si>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</si>
  <si>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</si>
  <si>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</si>
  <si>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</si>
  <si>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</si>
  <si>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</si>
  <si>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</si>
  <si>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</si>
  <si>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</si>
  <si>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</si>
  <si>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</si>
  <si>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</si>
  <si>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</si>
  <si>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</si>
  <si>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</si>
  <si>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</si>
  <si>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</si>
  <si>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</si>
  <si>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</si>
  <si>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</si>
  <si>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</si>
  <si>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</si>
  <si>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</si>
  <si>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</si>
  <si>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</si>
  <si>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</si>
  <si>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</si>
  <si>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</si>
  <si>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</si>
  <si>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</si>
  <si>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</si>
  <si>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</si>
  <si>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</si>
  <si>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</si>
  <si>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</si>
  <si>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</si>
  <si>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</si>
  <si>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</si>
  <si>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</si>
  <si>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</si>
  <si>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</si>
  <si>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</si>
  <si>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</si>
  <si>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</si>
  <si>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</si>
  <si>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</si>
  <si>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</si>
  <si>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</si>
  <si>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</si>
  <si>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</si>
  <si>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</si>
  <si>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</si>
  <si>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</si>
  <si>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</si>
  <si>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</si>
  <si>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</si>
  <si>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</si>
  <si>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</si>
  <si>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</si>
  <si>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</si>
  <si>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</si>
  <si>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</si>
  <si>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</si>
  <si>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</si>
  <si>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</si>
  <si>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</si>
  <si>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</si>
  <si>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</si>
  <si>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</si>
  <si>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</si>
  <si>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</si>
  <si>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</si>
  <si>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</si>
  <si>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</si>
  <si>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</si>
  <si>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</si>
  <si>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</si>
  <si>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</si>
  <si>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</si>
  <si>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</si>
  <si>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</si>
  <si>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</si>
  <si>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</si>
  <si>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</si>
  <si>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</si>
  <si>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</si>
  <si>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</si>
  <si>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</si>
  <si>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</si>
  <si>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</si>
  <si>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</si>
  <si>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</si>
  <si>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</si>
  <si>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</si>
  <si>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</si>
  <si>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</si>
  <si>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</si>
  <si>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</si>
  <si>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</si>
  <si>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</si>
  <si>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</si>
  <si>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</si>
  <si>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</si>
  <si>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</si>
  <si>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</si>
  <si>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</si>
  <si>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</si>
  <si>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</si>
  <si>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</si>
  <si>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</si>
  <si>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</si>
  <si>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</si>
  <si>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</si>
  <si>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</si>
  <si>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</si>
  <si>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</si>
  <si>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</si>
  <si>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</si>
  <si>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</si>
  <si>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</si>
  <si>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</si>
  <si>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</si>
  <si>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</si>
  <si>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</si>
  <si>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</si>
  <si>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</si>
  <si>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</si>
  <si>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</si>
  <si>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</si>
  <si>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</si>
  <si>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</si>
  <si>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</si>
  <si>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</si>
  <si>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</si>
  <si>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</si>
  <si>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</si>
  <si>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</si>
  <si>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</si>
  <si>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</si>
  <si>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</si>
  <si>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</si>
  <si>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</si>
  <si>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</si>
  <si>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</si>
  <si>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</si>
  <si>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</si>
  <si>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</si>
  <si>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</si>
  <si>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</si>
  <si>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</si>
  <si>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</si>
  <si>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</si>
  <si>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</si>
  <si>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</si>
  <si>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</si>
  <si>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</si>
  <si>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</si>
  <si>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</si>
  <si>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</si>
  <si>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</si>
  <si>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</si>
  <si>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</si>
  <si>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</si>
  <si>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</si>
  <si>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</si>
  <si>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</si>
  <si>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</si>
  <si>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</si>
  <si>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</si>
  <si>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</si>
  <si>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</si>
  <si>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</si>
  <si>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</si>
  <si>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</si>
  <si>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</si>
  <si>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</si>
  <si>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</si>
  <si>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</si>
  <si>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</si>
  <si>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</si>
  <si>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</si>
  <si>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</si>
  <si>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</si>
  <si>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</si>
  <si>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</si>
  <si>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</si>
  <si>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</si>
  <si>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</si>
  <si>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</si>
  <si>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</si>
  <si>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</si>
  <si>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</si>
  <si>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</si>
  <si>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</si>
  <si>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</si>
  <si>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</si>
  <si>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</si>
  <si>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</si>
  <si>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</si>
  <si>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</si>
  <si>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</si>
  <si>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</si>
  <si>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</si>
  <si>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</si>
  <si>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</si>
  <si>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</si>
  <si>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</si>
  <si>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</si>
  <si>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</si>
  <si>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</si>
  <si>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</si>
  <si>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</si>
  <si>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</si>
  <si>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</si>
  <si>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</si>
  <si>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</si>
  <si>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</si>
  <si>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</si>
  <si>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</si>
  <si>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</si>
  <si>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</si>
  <si>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</si>
  <si>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</si>
  <si>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</si>
  <si>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</si>
  <si>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</si>
  <si>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</si>
  <si>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</si>
  <si>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</si>
  <si>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</si>
  <si>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</si>
  <si>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</si>
  <si>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</si>
  <si>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</si>
  <si>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</si>
  <si>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</si>
  <si>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</si>
  <si>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</si>
  <si>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</si>
  <si>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</si>
  <si>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</si>
  <si>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</si>
  <si>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</si>
  <si>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</si>
  <si>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</si>
  <si>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</si>
  <si>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</si>
  <si>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</si>
  <si>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</si>
  <si>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</si>
  <si>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</si>
  <si>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</si>
  <si>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</si>
  <si>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</si>
  <si>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</si>
  <si>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</si>
  <si>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</si>
  <si>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</si>
  <si>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</si>
  <si>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</si>
  <si>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</si>
  <si>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</si>
  <si>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</si>
  <si>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</si>
  <si>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</si>
  <si>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</si>
  <si>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</si>
  <si>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</si>
  <si>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</si>
  <si>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</si>
  <si>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</si>
  <si>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</si>
  <si>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</si>
  <si>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</si>
  <si>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</si>
  <si>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</si>
  <si>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</si>
  <si>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</si>
  <si>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</si>
  <si>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</si>
  <si>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</si>
  <si>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</si>
  <si>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</si>
  <si>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</si>
  <si>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</si>
  <si>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</si>
  <si>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</si>
  <si>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</si>
  <si>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</si>
  <si>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</si>
  <si>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</si>
  <si>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</si>
  <si>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</si>
  <si>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</si>
  <si>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</si>
  <si>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</si>
  <si>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</si>
  <si>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</si>
  <si>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</si>
  <si>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</si>
  <si>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</si>
  <si>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</si>
  <si>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</si>
  <si>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</si>
  <si>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</si>
  <si>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</si>
  <si>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</si>
  <si>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</si>
  <si>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</si>
  <si>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</si>
  <si>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</si>
  <si>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</si>
  <si>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</si>
  <si>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</si>
  <si>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</si>
  <si>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</si>
  <si>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</si>
  <si>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</si>
  <si>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</si>
  <si>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</si>
  <si>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</si>
  <si>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</si>
  <si>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</si>
  <si>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</si>
  <si>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</si>
  <si>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</si>
  <si>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</si>
  <si>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</si>
  <si>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</si>
  <si>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</si>
  <si>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</si>
  <si>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</si>
  <si>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</si>
  <si>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</si>
  <si>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</si>
  <si>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</si>
  <si>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</si>
  <si>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</si>
  <si>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</si>
  <si>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</si>
  <si>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</si>
  <si>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</si>
  <si>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</si>
  <si>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</si>
  <si>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</si>
  <si>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</si>
  <si>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</si>
  <si>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</si>
  <si>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</si>
  <si>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</si>
  <si>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</si>
  <si>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</si>
  <si>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</si>
  <si>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</si>
  <si>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</si>
  <si>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</si>
  <si>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</si>
  <si>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</si>
  <si>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</si>
  <si>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</si>
  <si>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</si>
  <si>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</si>
  <si>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</si>
  <si>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</si>
  <si>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</si>
  <si>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</si>
  <si>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</si>
  <si>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</si>
  <si>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</si>
  <si>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</si>
  <si>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</si>
  <si>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</si>
  <si>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</si>
  <si>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</si>
  <si>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</si>
  <si>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</si>
  <si>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</si>
  <si>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</si>
  <si>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</si>
  <si>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</si>
  <si>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</si>
  <si>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</si>
  <si>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</si>
  <si>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</si>
  <si>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</si>
  <si>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</si>
  <si>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</si>
  <si>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</si>
  <si>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</si>
  <si>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</si>
  <si>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</si>
  <si>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</si>
  <si>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</si>
  <si>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</si>
  <si>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</si>
  <si>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</si>
  <si>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</si>
  <si>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</si>
  <si>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</si>
  <si>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</si>
  <si>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</si>
  <si>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</si>
  <si>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</si>
  <si>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</si>
  <si>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</si>
  <si>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</si>
  <si>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</si>
  <si>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</si>
  <si>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</si>
  <si>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</si>
  <si>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</si>
  <si>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</si>
  <si>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</si>
  <si>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</si>
  <si>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</si>
  <si>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</si>
  <si>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</si>
  <si>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</si>
  <si>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</si>
  <si>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</si>
  <si>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</si>
  <si>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</si>
  <si>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</si>
  <si>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</si>
  <si>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</si>
  <si>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</si>
  <si>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</si>
  <si>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</si>
  <si>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</si>
  <si>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</si>
  <si>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</si>
  <si>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</si>
  <si>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</si>
  <si>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</si>
  <si>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</si>
  <si>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</si>
  <si>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</si>
  <si>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</si>
  <si>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</si>
  <si>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</si>
  <si>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</si>
  <si>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</si>
  <si>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</si>
  <si>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</si>
  <si>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</si>
  <si>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</si>
  <si>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</si>
  <si>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</si>
  <si>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</si>
  <si>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</si>
  <si>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</si>
  <si>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</si>
  <si>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</si>
  <si>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</si>
  <si>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</si>
  <si>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</si>
  <si>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</si>
  <si>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</si>
  <si>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</si>
  <si>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</si>
  <si>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</si>
  <si>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</si>
  <si>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</si>
  <si>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</si>
  <si>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</si>
  <si>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</si>
  <si>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</si>
  <si>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</si>
  <si>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</si>
  <si>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</si>
  <si>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</si>
  <si>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</si>
  <si>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</si>
  <si>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</si>
  <si>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</si>
  <si>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</si>
  <si>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</si>
  <si>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</si>
  <si>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</si>
  <si>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</si>
  <si>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</si>
  <si>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</si>
  <si>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</si>
  <si>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</si>
  <si>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</si>
  <si>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</si>
  <si>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</si>
  <si>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</si>
  <si>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</si>
  <si>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</si>
  <si>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</si>
  <si>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</si>
  <si>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</si>
  <si>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</si>
  <si>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</si>
  <si>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</si>
  <si>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</si>
  <si>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</si>
  <si>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</si>
  <si>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</si>
  <si>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</si>
  <si>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</si>
  <si>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</si>
  <si>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</si>
  <si>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</si>
  <si>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</si>
  <si>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</si>
  <si>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</si>
  <si>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</si>
  <si>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</si>
  <si>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</si>
  <si>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</si>
  <si>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</si>
  <si>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</si>
  <si>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</si>
  <si>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</si>
  <si>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</si>
  <si>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</si>
  <si>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</si>
  <si>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</si>
  <si>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</si>
  <si>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</si>
  <si>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</si>
  <si>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</si>
  <si>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</si>
  <si>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</si>
  <si>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</si>
  <si>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</si>
  <si>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</si>
  <si>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</si>
  <si>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</si>
  <si>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</si>
  <si>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</si>
  <si>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</si>
  <si>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</si>
  <si>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</si>
  <si>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</si>
  <si>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</si>
  <si>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</si>
  <si>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</si>
  <si>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</si>
  <si>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</si>
  <si>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</si>
  <si>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</si>
  <si>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</si>
  <si>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</si>
  <si>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</si>
  <si>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</si>
  <si>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</si>
  <si>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</si>
  <si>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</si>
  <si>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</si>
  <si>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</si>
  <si>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</si>
  <si>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</si>
  <si>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</si>
  <si>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</si>
  <si>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</si>
  <si>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</si>
  <si>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</si>
  <si>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</si>
  <si>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</si>
  <si>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</si>
  <si>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</si>
  <si>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</si>
  <si>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</si>
  <si>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</si>
  <si>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</si>
  <si>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</si>
  <si>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</si>
  <si>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</si>
  <si>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</si>
  <si>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</si>
  <si>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</si>
  <si>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</si>
  <si>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</si>
  <si>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</si>
  <si>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</si>
  <si>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</si>
  <si>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</si>
  <si>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</si>
  <si>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</si>
  <si>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</si>
  <si>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</si>
  <si>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</si>
  <si>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</si>
  <si>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</si>
  <si>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</si>
  <si>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</si>
  <si>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</si>
  <si>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</si>
  <si>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</si>
  <si>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</si>
  <si>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</si>
  <si>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</si>
  <si>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</si>
  <si>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</si>
  <si>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</si>
  <si>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</si>
  <si>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</si>
  <si>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</si>
  <si>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</si>
  <si>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</si>
  <si>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</si>
  <si>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</si>
  <si>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</si>
  <si>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</si>
  <si>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</si>
  <si>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</si>
  <si>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</si>
  <si>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</si>
  <si>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</si>
  <si>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</si>
  <si>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</si>
  <si>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</si>
  <si>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</si>
  <si>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</si>
  <si>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</si>
  <si>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</si>
  <si>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</si>
  <si>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</si>
  <si>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</si>
  <si>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</si>
  <si>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</si>
  <si>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</si>
  <si>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</si>
  <si>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</si>
  <si>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</si>
  <si>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</si>
  <si>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</si>
  <si>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</si>
  <si>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</si>
  <si>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</si>
  <si>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</si>
  <si>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</si>
  <si>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</si>
  <si>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</si>
  <si>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</si>
  <si>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</si>
  <si>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</si>
  <si>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</si>
  <si>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</si>
  <si>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</si>
  <si>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</si>
  <si>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</si>
  <si>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</si>
  <si>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</si>
  <si>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</si>
  <si>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</si>
  <si>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</si>
  <si>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</si>
  <si>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</si>
  <si>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</si>
  <si>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</si>
  <si>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</si>
  <si>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</si>
  <si>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</si>
  <si>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</si>
  <si>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</si>
  <si>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</si>
  <si>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</si>
  <si>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</si>
  <si>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</si>
  <si>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</si>
  <si>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</si>
  <si>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</si>
  <si>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</si>
  <si>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</si>
  <si>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</si>
  <si>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</si>
  <si>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</si>
  <si>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</si>
  <si>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</si>
  <si>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</si>
  <si>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</si>
  <si>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</si>
  <si>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</si>
  <si>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</si>
  <si>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</si>
  <si>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</si>
  <si>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</si>
  <si>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</si>
  <si>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</si>
  <si>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</si>
  <si>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</si>
  <si>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</si>
  <si>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</si>
  <si>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</si>
  <si>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</si>
  <si>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</si>
  <si>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</si>
  <si>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</si>
  <si>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</si>
  <si>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</si>
  <si>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</si>
  <si>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</si>
  <si>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</si>
  <si>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</si>
  <si>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</si>
  <si>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</si>
  <si>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</si>
  <si>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</si>
  <si>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</si>
  <si>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</si>
  <si>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</si>
  <si>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</si>
  <si>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</si>
  <si>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</si>
  <si>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</si>
  <si>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</si>
  <si>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</si>
  <si>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</si>
  <si>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</si>
  <si>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</si>
  <si>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</si>
  <si>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</si>
  <si>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</si>
  <si>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</si>
  <si>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</si>
  <si>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</si>
  <si>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</si>
  <si>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</si>
  <si>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</si>
  <si>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</si>
  <si>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</si>
  <si>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</si>
  <si>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</si>
  <si>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</si>
  <si>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</si>
  <si>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</si>
  <si>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</si>
  <si>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</si>
  <si>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</si>
  <si>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</si>
  <si>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</si>
  <si>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</si>
  <si>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</si>
  <si>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</si>
  <si>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</si>
  <si>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</si>
  <si>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</si>
  <si>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</si>
  <si>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</si>
  <si>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</si>
  <si>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</si>
  <si>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</si>
  <si>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</si>
  <si>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</si>
  <si>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</si>
  <si>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</si>
  <si>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</si>
  <si>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</si>
  <si>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</si>
  <si>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</si>
  <si>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</si>
  <si>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</si>
  <si>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</si>
  <si>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</si>
  <si>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</si>
  <si>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</si>
  <si>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</si>
  <si>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</si>
  <si>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</si>
  <si>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</si>
  <si>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</si>
  <si>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</si>
  <si>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</si>
  <si>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</si>
  <si>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</si>
  <si>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</si>
  <si>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</si>
  <si>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</si>
  <si>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</si>
  <si>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</si>
  <si>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</si>
  <si>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</si>
  <si>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</si>
  <si>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</si>
  <si>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</si>
  <si>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</si>
  <si>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</si>
  <si>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</si>
  <si>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</si>
  <si>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</si>
  <si>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</si>
  <si>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</si>
  <si>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</si>
  <si>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</si>
  <si>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</si>
  <si>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</si>
  <si>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</si>
  <si>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</si>
  <si>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</si>
  <si>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</si>
  <si>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</si>
  <si>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</si>
  <si>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</si>
  <si>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</si>
  <si>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</si>
  <si>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</si>
  <si>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</si>
  <si>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</si>
  <si>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</si>
  <si>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</si>
  <si>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</si>
  <si>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</si>
  <si>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</si>
  <si>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</si>
  <si>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</si>
  <si>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</si>
  <si>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</si>
  <si>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</si>
  <si>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</si>
  <si>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</si>
  <si>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</si>
  <si>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</si>
  <si>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</si>
  <si>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</si>
  <si>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</si>
  <si>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</si>
  <si>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</si>
  <si>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</si>
  <si>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</si>
  <si>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</si>
  <si>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</si>
  <si>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</si>
  <si>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</si>
  <si>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</si>
  <si>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</si>
  <si>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</si>
  <si>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</si>
  <si>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</si>
  <si>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</si>
  <si>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</si>
  <si>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</si>
  <si>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</si>
  <si>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</si>
  <si>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</si>
  <si>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</si>
  <si>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</si>
  <si>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</si>
  <si>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</si>
  <si>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</si>
  <si>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</si>
  <si>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</si>
  <si>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</si>
  <si>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</si>
  <si>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</si>
  <si>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</si>
  <si>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</si>
  <si>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</si>
  <si>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</si>
  <si>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</si>
  <si>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</si>
  <si>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</si>
  <si>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</si>
  <si>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</si>
  <si>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</si>
  <si>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</si>
  <si>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</si>
  <si>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</si>
  <si>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</si>
  <si>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</si>
  <si>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</si>
  <si>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</si>
  <si>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</si>
  <si>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</si>
  <si>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</si>
  <si>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</si>
  <si>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</si>
  <si>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</si>
  <si>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</si>
  <si>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</si>
  <si>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</si>
  <si>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</si>
  <si>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</si>
  <si>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</si>
  <si>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</si>
  <si>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</si>
  <si>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</si>
  <si>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</si>
  <si>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</si>
  <si>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</si>
  <si>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</si>
  <si>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</si>
  <si>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</si>
  <si>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</si>
  <si>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</si>
  <si>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</si>
  <si>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</si>
  <si>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</si>
  <si>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</si>
  <si>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</si>
  <si>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</si>
  <si>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</si>
  <si>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</si>
  <si>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</si>
  <si>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</si>
  <si>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</si>
  <si>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</si>
  <si>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</si>
  <si>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</si>
  <si>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</si>
  <si>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</si>
  <si>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</si>
  <si>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</si>
  <si>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</si>
  <si>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</si>
  <si>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</si>
  <si>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</si>
  <si>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</si>
  <si>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</si>
  <si>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</si>
  <si>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</si>
  <si>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</si>
  <si>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</si>
  <si>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</si>
  <si>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</si>
  <si>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</si>
  <si>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</si>
  <si>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</si>
  <si>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</si>
  <si>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</si>
  <si>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</si>
  <si>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</si>
  <si>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</si>
  <si>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</si>
  <si>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</si>
  <si>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</si>
  <si>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</si>
  <si>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</si>
  <si>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</si>
  <si>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</si>
  <si>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</si>
  <si>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</si>
  <si>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</si>
  <si>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</si>
  <si>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</si>
  <si>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</si>
  <si>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</si>
  <si>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</si>
  <si>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</si>
  <si>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</si>
  <si>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</si>
  <si>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</si>
  <si>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</si>
  <si>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</si>
  <si>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</si>
  <si>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</si>
  <si>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</si>
  <si>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</si>
  <si>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</si>
  <si>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</si>
  <si>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</si>
  <si>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</si>
  <si>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</si>
  <si>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</si>
  <si>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</si>
  <si>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</si>
  <si>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</si>
  <si>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</si>
  <si>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</si>
  <si>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</si>
  <si>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</si>
  <si>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</si>
  <si>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</si>
  <si>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</si>
  <si>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</si>
  <si>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</si>
  <si>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</si>
  <si>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</si>
  <si>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</si>
  <si>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</si>
  <si>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</si>
  <si>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</si>
  <si>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</si>
  <si>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</si>
  <si>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</si>
  <si>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</si>
  <si>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</si>
  <si>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</si>
  <si>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</si>
  <si>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</si>
  <si>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</si>
  <si>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</si>
  <si>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</si>
  <si>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</si>
  <si>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</si>
  <si>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</si>
  <si>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</si>
  <si>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</si>
  <si>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</si>
  <si>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</si>
  <si>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</si>
  <si>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</si>
  <si>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</si>
  <si>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</si>
  <si>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</si>
  <si>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</si>
  <si>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</si>
  <si>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</si>
  <si>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</si>
  <si>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</si>
  <si>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</si>
  <si>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</si>
  <si>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</si>
  <si>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</si>
  <si>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</si>
  <si>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</si>
  <si>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</si>
  <si>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</si>
  <si>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</si>
  <si>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</si>
  <si>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</si>
  <si>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</si>
  <si>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</si>
  <si>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</si>
  <si>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</si>
  <si>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</si>
  <si>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</si>
  <si>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</si>
  <si>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</si>
  <si>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</si>
  <si>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</si>
  <si>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</si>
  <si>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</si>
  <si>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</si>
  <si>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</si>
  <si>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</si>
  <si>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</si>
  <si>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</si>
  <si>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</si>
  <si>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</si>
  <si>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</si>
  <si>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</si>
  <si>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</si>
  <si>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</si>
  <si>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</si>
  <si>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</si>
  <si>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</si>
  <si>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</si>
  <si>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</si>
  <si>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</si>
  <si>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</si>
  <si>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</si>
  <si>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</si>
  <si>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</si>
  <si>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</si>
  <si>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</si>
  <si>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</si>
  <si>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</si>
  <si>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</si>
  <si>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</si>
  <si>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</si>
  <si>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</si>
  <si>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</si>
  <si>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</si>
  <si>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</si>
  <si>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</si>
  <si>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</si>
  <si>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</si>
  <si>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</si>
  <si>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</si>
  <si>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</si>
  <si>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</si>
  <si>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</si>
  <si>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</si>
  <si>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</si>
  <si>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</si>
  <si>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</si>
  <si>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</si>
  <si>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</si>
  <si>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</si>
  <si>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</si>
  <si>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</si>
  <si>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</si>
  <si>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</si>
  <si>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</si>
  <si>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</si>
  <si>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</si>
  <si>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</si>
  <si>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</si>
  <si>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</si>
  <si>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</si>
  <si>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</si>
  <si>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</si>
  <si>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</si>
  <si>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</si>
  <si>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</si>
  <si>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</si>
  <si>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</si>
  <si>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</si>
  <si>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</si>
  <si>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</si>
  <si>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</si>
  <si>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</si>
  <si>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</si>
  <si>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</si>
  <si>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</si>
  <si>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</si>
  <si>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</si>
  <si>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</si>
  <si>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</si>
  <si>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</si>
  <si>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</si>
  <si>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</si>
  <si>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</si>
  <si>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</si>
  <si>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</si>
  <si>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</si>
  <si>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</si>
  <si>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</si>
  <si>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</si>
  <si>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</si>
  <si>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</si>
  <si>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</si>
  <si>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</si>
  <si>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</si>
  <si>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</si>
  <si>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</si>
  <si>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</si>
  <si>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</si>
  <si>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</si>
  <si>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</si>
  <si>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</si>
  <si>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</si>
  <si>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</si>
  <si>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</si>
  <si>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</si>
  <si>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</si>
  <si>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</si>
  <si>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</si>
  <si>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</si>
  <si>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</si>
  <si>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</si>
  <si>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</si>
  <si>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</si>
  <si>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</si>
  <si>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</si>
  <si>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</si>
  <si>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</si>
  <si>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</si>
  <si>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</si>
  <si>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</si>
  <si>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</si>
  <si>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</si>
  <si>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</si>
  <si>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</si>
  <si>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</si>
  <si>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</si>
  <si>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</si>
  <si>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</si>
  <si>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</si>
  <si>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</si>
  <si>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</si>
  <si>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</si>
  <si>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</si>
  <si>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</si>
  <si>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</si>
  <si>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</si>
  <si>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</si>
  <si>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</si>
  <si>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</si>
  <si>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</si>
  <si>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</si>
  <si>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</si>
  <si>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</si>
  <si>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</si>
  <si>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</si>
  <si>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</si>
  <si>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</si>
  <si>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</si>
  <si>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</si>
  <si>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</si>
  <si>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</si>
  <si>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</si>
  <si>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</si>
  <si>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</si>
  <si>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</si>
  <si>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</si>
  <si>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</si>
  <si>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</si>
  <si>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</si>
  <si>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</si>
  <si>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</si>
  <si>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</si>
  <si>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</si>
  <si>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</si>
  <si>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</si>
  <si>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</si>
  <si>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</si>
  <si>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</si>
  <si>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</si>
  <si>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</si>
  <si>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</si>
  <si>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</si>
  <si>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</si>
  <si>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</si>
  <si>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</si>
  <si>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</si>
  <si>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</si>
  <si>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</si>
  <si>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</si>
  <si>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</si>
  <si>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</si>
  <si>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</si>
  <si>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</si>
  <si>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</si>
  <si>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</si>
  <si>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</si>
  <si>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</si>
  <si>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</si>
  <si>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</si>
  <si>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</si>
  <si>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</si>
  <si>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</si>
  <si>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</si>
  <si>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</si>
  <si>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</si>
  <si>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</si>
  <si>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</si>
  <si>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</si>
  <si>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</si>
  <si>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</si>
  <si>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</si>
  <si>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</si>
  <si>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</si>
  <si>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</si>
  <si>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</si>
  <si>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</si>
  <si>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</si>
  <si>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</si>
  <si>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</si>
  <si>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</si>
  <si>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</si>
  <si>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</si>
  <si>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</si>
  <si>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</si>
  <si>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</si>
  <si>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</si>
  <si>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</si>
  <si>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</si>
  <si>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</si>
  <si>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</si>
  <si>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</si>
  <si>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</si>
  <si>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</si>
  <si>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</si>
  <si>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</si>
  <si>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</si>
  <si>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</si>
  <si>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</si>
  <si>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</si>
  <si>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</si>
  <si>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</si>
  <si>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</si>
  <si>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</si>
  <si>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</si>
  <si>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</si>
  <si>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</si>
  <si>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</si>
  <si>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</si>
  <si>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</si>
  <si>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</si>
  <si>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</si>
  <si>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</si>
  <si>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</si>
  <si>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</si>
  <si>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</si>
  <si>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</si>
  <si>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</si>
  <si>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</si>
  <si>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</si>
  <si>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</si>
  <si>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</si>
  <si>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</si>
  <si>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</si>
  <si>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</si>
  <si>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</si>
  <si>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</si>
  <si>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</si>
  <si>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</si>
  <si>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</si>
  <si>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</si>
  <si>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</si>
  <si>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</si>
  <si>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</si>
  <si>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</si>
  <si>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</si>
  <si>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</si>
  <si>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</si>
  <si>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</si>
  <si>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</si>
  <si>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</si>
  <si>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</si>
  <si>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</si>
  <si>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</si>
  <si>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</si>
  <si>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</si>
  <si>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</si>
  <si>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</si>
  <si>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</si>
  <si>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</si>
  <si>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</si>
  <si>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</si>
  <si>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</si>
  <si>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</si>
  <si>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</si>
  <si>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</si>
  <si>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</si>
  <si>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</si>
  <si>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</si>
  <si>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</si>
  <si>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</si>
  <si>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</si>
  <si>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</si>
  <si>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</si>
  <si>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</si>
  <si>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</si>
  <si>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</si>
  <si>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</si>
  <si>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</si>
  <si>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</si>
  <si>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</si>
  <si>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</si>
  <si>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</si>
  <si>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</si>
  <si>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</si>
  <si>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</si>
  <si>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</si>
  <si>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</si>
  <si>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</si>
  <si>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</si>
  <si>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</si>
  <si>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</si>
  <si>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</si>
  <si>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</si>
  <si>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</si>
  <si>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</si>
  <si>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</si>
  <si>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</si>
  <si>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</si>
  <si>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</si>
  <si>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</si>
  <si>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</si>
  <si>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</si>
  <si>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</si>
  <si>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</si>
  <si>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</si>
  <si>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</si>
  <si>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</si>
  <si>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</si>
  <si>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</si>
  <si>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</si>
  <si>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</si>
  <si>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</si>
  <si>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</si>
  <si>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</si>
  <si>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</si>
  <si>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</si>
  <si>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</si>
  <si>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</si>
  <si>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</si>
  <si>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</si>
  <si>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</si>
  <si>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</si>
  <si>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</si>
  <si>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</si>
  <si>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</si>
  <si>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</si>
  <si>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</si>
  <si>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</si>
  <si>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</si>
  <si>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</si>
  <si>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</si>
  <si>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</si>
  <si>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</si>
  <si>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</si>
  <si>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</si>
  <si>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</si>
  <si>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</si>
  <si>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</si>
  <si>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</si>
  <si>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</si>
  <si>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</si>
  <si>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</si>
  <si>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</si>
  <si>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</si>
  <si>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</si>
  <si>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</si>
  <si>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</si>
  <si>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</si>
  <si>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</si>
  <si>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</si>
  <si>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</si>
  <si>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</si>
  <si>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</si>
  <si>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</si>
  <si>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</si>
  <si>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</si>
  <si>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</si>
  <si>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</si>
  <si>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</si>
  <si>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</si>
  <si>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</si>
  <si>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</si>
  <si>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</si>
  <si>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</si>
  <si>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</si>
  <si>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</si>
  <si>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</si>
  <si>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</si>
  <si>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</si>
  <si>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</si>
  <si>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</si>
  <si>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</si>
  <si>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</si>
  <si>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</si>
  <si>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</si>
  <si>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</si>
  <si>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</si>
  <si>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</si>
  <si>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</si>
  <si>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</si>
  <si>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</si>
  <si>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</si>
  <si>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</si>
  <si>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</si>
  <si>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</si>
  <si>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</si>
  <si>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</si>
  <si>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</si>
  <si>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</si>
  <si>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</si>
  <si>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</si>
  <si>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</si>
  <si>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</si>
  <si>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</si>
  <si>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</si>
  <si>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</si>
  <si>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</si>
  <si>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</si>
  <si>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</si>
  <si>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</si>
  <si>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</si>
  <si>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</si>
  <si>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</si>
  <si>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</si>
  <si>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</si>
  <si>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</si>
  <si>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</si>
  <si>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</si>
  <si>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</si>
  <si>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</si>
  <si>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</si>
  <si>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</si>
  <si>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</si>
  <si>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</si>
  <si>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</si>
  <si>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</si>
  <si>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</si>
  <si>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</si>
  <si>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</si>
  <si>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</si>
  <si>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</si>
  <si>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</si>
  <si>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</si>
  <si>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</si>
  <si>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</si>
  <si>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</si>
  <si>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</si>
  <si>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</si>
  <si>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</si>
  <si>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</si>
  <si>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</si>
  <si>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</si>
  <si>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</si>
  <si>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</si>
  <si>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</si>
  <si>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</si>
  <si>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</si>
  <si>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</si>
  <si>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</si>
  <si>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</si>
  <si>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</si>
  <si>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</si>
  <si>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</si>
  <si>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</si>
  <si>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</si>
  <si>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</si>
  <si>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</si>
  <si>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</si>
  <si>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</si>
  <si>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</si>
  <si>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</si>
  <si>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</si>
  <si>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</si>
  <si>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</si>
  <si>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</si>
  <si>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</si>
  <si>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</si>
  <si>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</si>
  <si>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</si>
  <si>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</si>
  <si>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</si>
  <si>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</si>
  <si>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</si>
  <si>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</si>
  <si>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</si>
  <si>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</si>
  <si>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</si>
  <si>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</si>
  <si>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</si>
  <si>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</si>
  <si>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</si>
  <si>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</si>
  <si>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</si>
  <si>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</si>
  <si>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</si>
  <si>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</si>
  <si>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</si>
  <si>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</si>
  <si>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</si>
  <si>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</si>
  <si>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</si>
  <si>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</si>
  <si>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</si>
  <si>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</si>
  <si>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</si>
  <si>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</si>
  <si>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</si>
  <si>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</si>
  <si>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</si>
  <si>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</si>
  <si>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</si>
  <si>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</si>
  <si>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</si>
  <si>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</si>
  <si>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</si>
  <si>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</si>
  <si>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</si>
  <si>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</si>
  <si>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</si>
  <si>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</si>
  <si>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</si>
  <si>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</si>
  <si>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</si>
  <si>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</si>
  <si>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</si>
  <si>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</si>
  <si>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</si>
  <si>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</si>
  <si>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</si>
  <si>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</si>
  <si>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</si>
  <si>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</si>
  <si>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</si>
  <si>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</si>
  <si>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</si>
  <si>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</si>
  <si>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</si>
  <si>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</si>
  <si>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</si>
  <si>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</si>
  <si>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</si>
  <si>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</si>
  <si>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</si>
  <si>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</si>
  <si>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</si>
  <si>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</si>
  <si>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</si>
  <si>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</si>
  <si>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</si>
  <si>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</si>
  <si>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</si>
  <si>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</si>
  <si>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</si>
  <si>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</si>
  <si>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</si>
  <si>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</si>
  <si>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</si>
  <si>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</si>
  <si>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</si>
  <si>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</si>
  <si>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</si>
  <si>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</si>
  <si>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</si>
  <si>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</si>
  <si>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</si>
  <si>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</si>
  <si>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</si>
  <si>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</si>
  <si>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</si>
  <si>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</si>
  <si>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</si>
  <si>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</si>
  <si>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</si>
  <si>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</si>
  <si>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</si>
  <si>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</si>
  <si>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</si>
  <si>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</si>
  <si>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</si>
  <si>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</si>
  <si>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</si>
  <si>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</si>
  <si>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</si>
  <si>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</si>
  <si>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</si>
  <si>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</si>
  <si>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</si>
  <si>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</si>
  <si>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</si>
  <si>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</si>
  <si>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</si>
  <si>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</si>
  <si>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</si>
  <si>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</si>
  <si>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</si>
  <si>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</si>
  <si>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</si>
  <si>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</si>
  <si>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</si>
  <si>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</si>
  <si>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</si>
  <si>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</si>
  <si>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</si>
  <si>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</si>
  <si>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</si>
  <si>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</si>
  <si>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</si>
  <si>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</si>
  <si>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</si>
  <si>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</si>
  <si>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</si>
  <si>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</si>
  <si>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</si>
  <si>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</si>
  <si>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</si>
  <si>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</si>
  <si>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</si>
  <si>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</si>
  <si>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</si>
  <si>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</si>
  <si>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</si>
  <si>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</si>
  <si>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</si>
  <si>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</si>
  <si>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</si>
  <si>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</si>
  <si>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</si>
  <si>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</si>
  <si>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</si>
  <si>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</si>
  <si>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</si>
  <si>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</si>
  <si>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</si>
  <si>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</si>
  <si>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</si>
  <si>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</si>
  <si>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</si>
  <si>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</si>
  <si>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</si>
  <si>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</si>
  <si>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</si>
  <si>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</si>
  <si>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</si>
  <si>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</si>
  <si>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</si>
  <si>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</si>
  <si>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</si>
  <si>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</si>
  <si>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</si>
  <si>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</si>
  <si>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</si>
  <si>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</si>
  <si>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</si>
  <si>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</si>
  <si>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</si>
  <si>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</si>
  <si>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</si>
  <si>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</si>
  <si>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</si>
  <si>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</si>
  <si>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</si>
  <si>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</si>
  <si>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</si>
  <si>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</si>
  <si>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</si>
  <si>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</si>
  <si>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</si>
  <si>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</si>
  <si>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</si>
  <si>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</si>
  <si>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</si>
  <si>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</si>
  <si>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</si>
  <si>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</si>
  <si>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</si>
  <si>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</si>
  <si>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</si>
  <si>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</si>
  <si>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</si>
  <si>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</si>
  <si>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</si>
  <si>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</si>
  <si>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</si>
  <si>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</si>
  <si>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</si>
  <si>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</si>
  <si>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</si>
  <si>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</si>
  <si>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</si>
  <si>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</si>
  <si>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</si>
  <si>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</si>
  <si>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</si>
  <si>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</si>
  <si>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</si>
  <si>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</si>
  <si>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</si>
  <si>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</si>
  <si>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</si>
  <si>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</si>
  <si>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</si>
  <si>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</si>
  <si>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</si>
  <si>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</si>
  <si>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</si>
  <si>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</si>
  <si>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</si>
  <si>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</si>
  <si>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</si>
  <si>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</si>
  <si>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</si>
  <si>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</si>
  <si>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</si>
  <si>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</si>
  <si>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</si>
  <si>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</si>
  <si>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</si>
  <si>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</si>
  <si>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</si>
  <si>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</si>
  <si>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</si>
  <si>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</si>
  <si>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</si>
  <si>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</si>
  <si>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</si>
  <si>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</si>
  <si>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</si>
  <si>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</si>
  <si>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</si>
  <si>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</si>
  <si>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</si>
  <si>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</si>
  <si>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</si>
  <si>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</si>
  <si>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</si>
  <si>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</si>
  <si>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</si>
  <si>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</si>
  <si>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</si>
  <si>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</si>
  <si>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</si>
  <si>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</si>
  <si>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</si>
  <si>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</si>
  <si>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</si>
  <si>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</si>
  <si>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</si>
  <si>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</si>
  <si>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</si>
  <si>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</si>
  <si>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</si>
  <si>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</si>
  <si>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</si>
  <si>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</si>
  <si>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</si>
  <si>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</si>
  <si>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</si>
  <si>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</si>
  <si>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</si>
  <si>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</si>
  <si>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</si>
  <si>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</si>
  <si>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</si>
  <si>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</si>
  <si>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</si>
  <si>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</si>
  <si>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</si>
  <si>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</si>
  <si>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</si>
  <si>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</si>
  <si>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</si>
  <si>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</si>
  <si>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</si>
  <si>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</si>
  <si>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</si>
  <si>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</si>
  <si>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</si>
  <si>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</si>
  <si>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</si>
  <si>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</si>
  <si>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</si>
  <si>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</si>
  <si>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</si>
  <si>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</si>
  <si>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</si>
  <si>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</si>
  <si>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</si>
  <si>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</si>
  <si>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</si>
  <si>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</si>
  <si>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</si>
  <si>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</si>
  <si>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</si>
  <si>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</si>
  <si>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</si>
  <si>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</si>
  <si>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</si>
  <si>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</si>
  <si>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</si>
  <si>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</si>
  <si>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</si>
  <si>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</si>
  <si>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</si>
  <si>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</si>
  <si>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</si>
  <si>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</si>
  <si>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</si>
  <si>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</si>
  <si>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</si>
  <si>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</si>
  <si>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</si>
  <si>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</si>
  <si>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</si>
  <si>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</si>
  <si>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</si>
  <si>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</si>
  <si>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</si>
  <si>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</si>
  <si>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</si>
  <si>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</si>
  <si>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</si>
  <si>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</si>
  <si>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</si>
  <si>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</si>
  <si>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</si>
  <si>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</si>
  <si>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</si>
  <si>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</si>
  <si>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</si>
  <si>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</si>
  <si>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</si>
  <si>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</si>
  <si>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</si>
  <si>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</si>
  <si>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</si>
  <si>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</si>
  <si>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</si>
  <si>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</si>
  <si>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</si>
  <si>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</si>
  <si>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</si>
  <si>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</si>
  <si>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</si>
  <si>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</si>
  <si>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</si>
  <si>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</si>
  <si>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</si>
  <si>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</si>
  <si>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</si>
  <si>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</si>
  <si>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</si>
  <si>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</si>
  <si>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</si>
  <si>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</si>
  <si>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</si>
  <si>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</si>
  <si>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</si>
  <si>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</si>
  <si>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</si>
  <si>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</si>
  <si>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</si>
  <si>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</si>
  <si>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</si>
  <si>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</si>
  <si>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</si>
  <si>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</si>
  <si>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</si>
  <si>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</si>
  <si>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</si>
  <si>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</si>
  <si>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</si>
  <si>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</si>
  <si>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</si>
  <si>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</si>
  <si>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</si>
  <si>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</si>
  <si>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</si>
  <si>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</si>
  <si>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</si>
  <si>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</si>
  <si>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</si>
  <si>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</si>
  <si>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</si>
  <si>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</si>
  <si>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</si>
  <si>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</si>
  <si>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</si>
  <si>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</si>
  <si>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</si>
  <si>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</si>
  <si>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</si>
  <si>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</si>
  <si>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</si>
  <si>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</si>
  <si>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</si>
  <si>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</si>
  <si>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</si>
  <si>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</si>
  <si>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</si>
  <si>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</si>
  <si>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</si>
  <si>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</si>
  <si>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</si>
  <si>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</si>
  <si>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</si>
  <si>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</si>
  <si>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</si>
  <si>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</si>
  <si>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</si>
  <si>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</si>
  <si>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</si>
  <si>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</si>
  <si>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</si>
  <si>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</si>
  <si>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</si>
  <si>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</si>
  <si>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</si>
  <si>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</si>
  <si>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</si>
  <si>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</si>
  <si>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</si>
  <si>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</si>
  <si>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</si>
  <si>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</si>
  <si>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</si>
  <si>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</si>
  <si>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</si>
  <si>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</si>
  <si>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</si>
  <si>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</si>
  <si>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</si>
  <si>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</si>
  <si>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</si>
  <si>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</si>
  <si>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</si>
  <si>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</si>
  <si>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</si>
  <si>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</si>
  <si>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</si>
  <si>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</si>
  <si>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</si>
  <si>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</si>
  <si>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</si>
  <si>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</si>
  <si>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</si>
  <si>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</si>
  <si>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</si>
  <si>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</si>
  <si>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</si>
  <si>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</si>
  <si>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</si>
  <si>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</si>
  <si>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</si>
  <si>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</si>
  <si>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</si>
  <si>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</si>
  <si>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</si>
  <si>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</si>
  <si>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</si>
  <si>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</si>
  <si>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</si>
  <si>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</si>
  <si>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</si>
  <si>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</si>
  <si>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</si>
  <si>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</si>
  <si>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</si>
  <si>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</si>
  <si>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</si>
  <si>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</si>
  <si>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</si>
  <si>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</si>
  <si>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</si>
  <si>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</si>
  <si>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</si>
  <si>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</si>
  <si>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</si>
  <si>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</si>
  <si>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</si>
  <si>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</si>
  <si>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</si>
  <si>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</si>
  <si>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</si>
  <si>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</si>
  <si>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</si>
  <si>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</si>
  <si>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</si>
  <si>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</si>
  <si>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</si>
  <si>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</si>
  <si>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</si>
  <si>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</si>
  <si>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</si>
  <si>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</si>
  <si>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</si>
  <si>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</si>
  <si>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</si>
  <si>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</si>
  <si>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</si>
  <si>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</si>
  <si>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</si>
  <si>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</si>
  <si>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</si>
  <si>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</si>
  <si>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</si>
  <si>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</si>
  <si>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</si>
  <si>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</si>
  <si>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</si>
  <si>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</si>
  <si>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</si>
  <si>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</si>
  <si>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</si>
  <si>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</si>
  <si>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</si>
  <si>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</si>
  <si>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</si>
  <si>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</si>
  <si>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</si>
  <si>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</si>
  <si>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</si>
  <si>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</si>
  <si>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</si>
  <si>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</si>
  <si>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</si>
  <si>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</si>
  <si>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</si>
  <si>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</si>
  <si>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</si>
  <si>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</si>
  <si>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</si>
  <si>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</si>
  <si>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</si>
  <si>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</si>
  <si>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</si>
  <si>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</si>
  <si>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</si>
  <si>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</si>
  <si>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</si>
  <si>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</si>
  <si>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</si>
  <si>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</si>
  <si>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</si>
  <si>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</si>
  <si>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</si>
  <si>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</si>
  <si>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</si>
  <si>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</si>
  <si>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</si>
  <si>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</si>
  <si>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</si>
  <si>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</si>
  <si>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</si>
  <si>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</si>
  <si>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</si>
  <si>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</si>
  <si>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</si>
  <si>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</si>
  <si>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</si>
  <si>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</si>
  <si>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</si>
  <si>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</si>
  <si>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</si>
  <si>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</si>
  <si>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</si>
  <si>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</si>
  <si>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</si>
  <si>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</si>
  <si>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</si>
  <si>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</si>
  <si>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</si>
  <si>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</si>
  <si>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</si>
  <si>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</si>
  <si>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</si>
  <si>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</si>
  <si>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</si>
  <si>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</si>
  <si>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</si>
  <si>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</si>
  <si>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</si>
  <si>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</si>
  <si>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</si>
  <si>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</si>
  <si>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</si>
  <si>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</si>
  <si>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</si>
  <si>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</si>
  <si>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</si>
  <si>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</si>
  <si>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</si>
  <si>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</si>
  <si>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</si>
  <si>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</si>
  <si>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</si>
  <si>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</si>
  <si>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</si>
  <si>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</si>
  <si>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</si>
  <si>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</si>
  <si>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</si>
  <si>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</si>
  <si>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</si>
  <si>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</si>
  <si>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</si>
  <si>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</si>
  <si>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</si>
  <si>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</si>
  <si>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</si>
  <si>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</si>
  <si>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</si>
  <si>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</si>
  <si>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</si>
  <si>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</si>
  <si>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</si>
  <si>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</si>
  <si>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</si>
  <si>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</si>
  <si>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</si>
  <si>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</si>
  <si>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</si>
  <si>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</si>
  <si>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</si>
  <si>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</si>
  <si>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</si>
  <si>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</si>
  <si>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</si>
  <si>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</si>
  <si>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</si>
  <si>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</si>
  <si>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</si>
  <si>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</si>
  <si>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</si>
  <si>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</si>
  <si>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</si>
  <si>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</si>
  <si>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</si>
  <si>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</si>
  <si>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</si>
  <si>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</si>
  <si>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</si>
  <si>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</si>
  <si>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</si>
  <si>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</si>
  <si>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</si>
  <si>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</si>
  <si>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</si>
  <si>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</si>
  <si>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</si>
  <si>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</si>
  <si>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</si>
  <si>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</si>
  <si>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</si>
  <si>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</si>
  <si>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</si>
  <si>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</si>
  <si>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</si>
  <si>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</si>
  <si>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</si>
  <si>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</si>
  <si>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</si>
  <si>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</si>
  <si>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</si>
  <si>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</si>
  <si>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</si>
  <si>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</si>
  <si>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</si>
  <si>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</si>
  <si>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</si>
  <si>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</si>
  <si>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</si>
  <si>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</si>
  <si>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</si>
  <si>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</si>
  <si>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</si>
  <si>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</si>
  <si>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</si>
  <si>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</si>
  <si>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</si>
  <si>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</si>
  <si>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</si>
  <si>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</si>
  <si>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</si>
  <si>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</si>
  <si>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</si>
  <si>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</si>
  <si>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</si>
  <si>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</si>
  <si>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</si>
  <si>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</si>
  <si>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</si>
  <si>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</si>
  <si>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</si>
  <si>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</si>
  <si>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</si>
  <si>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</si>
  <si>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</si>
  <si>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</si>
  <si>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</si>
  <si>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</si>
  <si>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</si>
  <si>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</si>
  <si>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</si>
  <si>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</si>
  <si>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</si>
  <si>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</si>
  <si>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</si>
  <si>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</si>
  <si>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</si>
  <si>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</si>
  <si>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</si>
  <si>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</si>
  <si>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</si>
  <si>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</si>
  <si>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</si>
  <si>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</si>
  <si>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</si>
  <si>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</si>
  <si>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</si>
  <si>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</si>
  <si>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</si>
  <si>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</si>
  <si>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</si>
  <si>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</si>
  <si>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</si>
  <si>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</si>
  <si>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</si>
  <si>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</si>
  <si>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</si>
  <si>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</si>
  <si>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</si>
  <si>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</si>
  <si>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</si>
  <si>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</si>
  <si>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</si>
  <si>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</si>
  <si>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</si>
  <si>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</si>
  <si>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</si>
  <si>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</si>
  <si>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</si>
  <si>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</si>
  <si>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</si>
  <si>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</si>
  <si>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</si>
  <si>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</si>
  <si>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</si>
  <si>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</si>
  <si>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</si>
  <si>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</si>
  <si>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</si>
  <si>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</si>
  <si>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</si>
  <si>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</si>
  <si>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</si>
  <si>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</si>
  <si>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</si>
  <si>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</si>
  <si>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</si>
  <si>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</si>
  <si>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</si>
  <si>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</si>
  <si>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</si>
  <si>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</si>
  <si>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</si>
  <si>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</si>
  <si>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</si>
  <si>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</si>
  <si>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</si>
  <si>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</si>
  <si>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</si>
  <si>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</si>
  <si>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</si>
  <si>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</si>
  <si>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</si>
  <si>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</si>
  <si>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</si>
  <si>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</si>
  <si>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</si>
  <si>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</si>
  <si>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</si>
  <si>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</si>
  <si>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</si>
  <si>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</si>
  <si>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</si>
  <si>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</si>
  <si>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</si>
  <si>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</si>
  <si>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</si>
  <si>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</si>
  <si>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</si>
  <si>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</si>
  <si>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</si>
  <si>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</si>
  <si>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</si>
  <si>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</si>
  <si>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</si>
  <si>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</si>
  <si>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</si>
  <si>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</si>
  <si>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</si>
  <si>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</si>
  <si>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</si>
  <si>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</si>
  <si>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</si>
  <si>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</si>
  <si>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</si>
  <si>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</si>
  <si>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</si>
  <si>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</si>
  <si>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</si>
  <si>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</si>
  <si>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</si>
  <si>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</si>
  <si>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</si>
  <si>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</si>
  <si>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</si>
  <si>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</si>
  <si>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</si>
  <si>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</si>
  <si>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</si>
  <si>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</si>
  <si>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</si>
  <si>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</si>
  <si>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</si>
  <si>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</si>
  <si>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</si>
  <si>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</si>
  <si>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</si>
  <si>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</si>
  <si>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</si>
  <si>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</si>
  <si>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</si>
  <si>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</si>
  <si>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</si>
  <si>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</si>
  <si>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</si>
  <si>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</si>
  <si>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</si>
  <si>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</si>
  <si>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</si>
  <si>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</si>
  <si>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</si>
  <si>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</si>
  <si>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</si>
  <si>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</si>
  <si>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</si>
  <si>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</si>
  <si>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</si>
  <si>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</si>
  <si>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</si>
  <si>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</si>
  <si>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</si>
  <si>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</si>
  <si>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</si>
  <si>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</si>
  <si>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</si>
  <si>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</si>
  <si>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</si>
  <si>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</si>
  <si>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</si>
  <si>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</si>
  <si>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</si>
  <si>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</si>
  <si>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</si>
  <si>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</si>
  <si>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</si>
  <si>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</si>
  <si>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</si>
  <si>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</si>
  <si>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</si>
  <si>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</si>
  <si>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</si>
  <si>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</si>
  <si>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</si>
  <si>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</si>
  <si>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</si>
  <si>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</si>
  <si>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</si>
  <si>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</si>
  <si>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</si>
  <si>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</si>
  <si>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</si>
  <si>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</si>
  <si>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</si>
  <si>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</si>
  <si>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</si>
  <si>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</si>
  <si>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</si>
  <si>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</si>
  <si>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</si>
  <si>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</si>
  <si>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</si>
  <si>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</si>
  <si>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</si>
  <si>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</si>
  <si>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</si>
  <si>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</si>
  <si>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</si>
  <si>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</si>
  <si>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</si>
  <si>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</si>
  <si>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</si>
  <si>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</si>
  <si>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</si>
  <si>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</si>
  <si>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</si>
  <si>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</si>
  <si>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</si>
  <si>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</si>
  <si>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</si>
  <si>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</si>
  <si>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</si>
  <si>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</si>
  <si>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</si>
  <si>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</si>
  <si>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</si>
  <si>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</si>
  <si>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</si>
  <si>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</si>
  <si>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</si>
  <si>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</si>
  <si>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</si>
  <si>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</si>
  <si>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</si>
  <si>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</si>
  <si>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</si>
  <si>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</si>
  <si>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</si>
  <si>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</si>
  <si>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</si>
  <si>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</si>
  <si>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</si>
  <si>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</si>
  <si>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</si>
  <si>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</si>
  <si>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</si>
  <si>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</si>
  <si>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</si>
  <si>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</si>
  <si>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</si>
  <si>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</si>
  <si>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</si>
  <si>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</si>
  <si>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</si>
  <si>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</si>
  <si>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</si>
  <si>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</si>
  <si>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</si>
  <si>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</si>
  <si>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</si>
  <si>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</si>
  <si>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</si>
  <si>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</si>
  <si>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</si>
  <si>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</si>
  <si>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</si>
  <si>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</si>
  <si>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</si>
  <si>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</si>
  <si>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</si>
  <si>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</si>
  <si>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</si>
  <si>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</si>
  <si>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</si>
  <si>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</si>
  <si>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</si>
  <si>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</si>
  <si>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</si>
  <si>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</si>
  <si>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</si>
  <si>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</si>
  <si>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</si>
  <si>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</si>
  <si>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</si>
  <si>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</si>
  <si>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</si>
  <si>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</si>
  <si>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</si>
  <si>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</si>
  <si>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</si>
  <si>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</si>
  <si>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</si>
  <si>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</si>
  <si>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</si>
  <si>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</si>
  <si>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</si>
  <si>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</si>
  <si>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</si>
  <si>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</si>
  <si>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</si>
  <si>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</si>
  <si>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</si>
  <si>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</si>
  <si>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</si>
  <si>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</si>
  <si>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</si>
  <si>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</si>
  <si>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</si>
  <si>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</si>
  <si>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</si>
  <si>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</si>
  <si>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</si>
  <si>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</si>
  <si>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</si>
  <si>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</si>
  <si>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</si>
  <si>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</si>
  <si>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</si>
  <si>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</si>
  <si>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</si>
  <si>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</si>
  <si>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</si>
  <si>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</si>
  <si>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</si>
  <si>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</si>
  <si>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</si>
  <si>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</si>
  <si>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</si>
  <si>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</si>
  <si>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</si>
  <si>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</si>
  <si>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</si>
  <si>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</si>
  <si>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</si>
  <si>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</si>
  <si>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</si>
  <si>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</si>
  <si>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</si>
  <si>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</si>
  <si>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</si>
  <si>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</si>
  <si>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</si>
  <si>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</si>
  <si>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</si>
  <si>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</si>
  <si>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</si>
  <si>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</si>
  <si>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</si>
  <si>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</si>
  <si>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</si>
  <si>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</si>
  <si>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</si>
  <si>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</si>
  <si>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</si>
  <si>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</si>
  <si>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</si>
  <si>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</si>
  <si>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</si>
  <si>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</si>
  <si>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</si>
  <si>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</si>
  <si>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</si>
  <si>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</si>
  <si>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</si>
  <si>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</si>
  <si>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</si>
  <si>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</si>
  <si>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</si>
  <si>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</si>
  <si>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</si>
  <si>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</si>
  <si>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</si>
  <si>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</si>
  <si>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</si>
  <si>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</si>
  <si>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</si>
  <si>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</si>
  <si>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</si>
  <si>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</si>
  <si>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</si>
  <si>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</si>
  <si>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</si>
  <si>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</si>
  <si>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</si>
  <si>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</si>
  <si>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</si>
  <si>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</si>
  <si>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</si>
  <si>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</si>
  <si>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</si>
  <si>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</si>
  <si>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</si>
  <si>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</si>
  <si>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</si>
  <si>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</si>
  <si>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</si>
  <si>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</si>
  <si>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</si>
  <si>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</si>
  <si>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</si>
  <si>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</si>
  <si>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</si>
  <si>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</si>
  <si>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</si>
  <si>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</si>
  <si>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</si>
  <si>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</si>
  <si>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</si>
  <si>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</si>
  <si>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</si>
  <si>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</si>
  <si>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</si>
  <si>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</si>
  <si>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</si>
  <si>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</si>
  <si>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</si>
  <si>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</si>
  <si>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</si>
  <si>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</si>
  <si>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</si>
  <si>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</si>
  <si>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</si>
  <si>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</si>
  <si>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</si>
  <si>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</si>
  <si>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</si>
  <si>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</si>
  <si>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</si>
  <si>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</si>
  <si>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</si>
  <si>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</si>
  <si>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</si>
  <si>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</si>
  <si>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</si>
  <si>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</si>
  <si>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</si>
  <si>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</si>
  <si>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</si>
  <si>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</si>
  <si>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</si>
  <si>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</si>
  <si>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</si>
  <si>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</si>
  <si>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</si>
  <si>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</si>
  <si>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</si>
  <si>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</si>
  <si>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</si>
  <si>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</si>
  <si>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</si>
  <si>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</si>
  <si>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</si>
  <si>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</si>
  <si>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</si>
  <si>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</si>
  <si>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</si>
  <si>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</si>
  <si>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</si>
  <si>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</si>
  <si>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</si>
  <si>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</si>
  <si>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</si>
  <si>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</si>
  <si>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</si>
  <si>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</si>
  <si>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</si>
  <si>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</si>
  <si>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</si>
  <si>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</si>
  <si>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</si>
  <si>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</si>
  <si>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</si>
  <si>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</si>
  <si>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</si>
  <si>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</si>
  <si>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</si>
  <si>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</si>
  <si>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</si>
  <si>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</si>
  <si>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</si>
  <si>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</si>
  <si>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</si>
  <si>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</si>
  <si>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</si>
  <si>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</si>
  <si>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</si>
  <si>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</si>
  <si>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</si>
  <si>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</si>
  <si>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</si>
  <si>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</si>
  <si>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</si>
  <si>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</si>
  <si>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</si>
  <si>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</si>
  <si>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</si>
  <si>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</si>
  <si>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</si>
  <si>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</si>
  <si>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</si>
  <si>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</si>
  <si>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</si>
  <si>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</si>
  <si>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</si>
  <si>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</si>
  <si>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</si>
  <si>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</si>
  <si>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</si>
  <si>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</si>
  <si>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</si>
  <si>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</si>
  <si>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</si>
  <si>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</si>
  <si>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</si>
  <si>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</si>
  <si>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</si>
  <si>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</si>
  <si>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</si>
  <si>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</si>
  <si>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</si>
  <si>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</si>
  <si>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</si>
  <si>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</si>
  <si>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</si>
  <si>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</si>
  <si>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</si>
  <si>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</si>
  <si>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</si>
  <si>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</si>
  <si>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</si>
  <si>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</si>
  <si>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</si>
  <si>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</si>
  <si>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</si>
  <si>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</si>
  <si>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</si>
  <si>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</si>
  <si>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</si>
  <si>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</si>
  <si>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</si>
  <si>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</si>
  <si>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</si>
  <si>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</si>
  <si>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</si>
  <si>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</si>
  <si>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</si>
  <si>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</si>
  <si>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</si>
  <si>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</si>
  <si>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</si>
  <si>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</si>
  <si>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</si>
  <si>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</si>
  <si>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</si>
  <si>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</si>
  <si>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</si>
  <si>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</si>
  <si>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</si>
  <si>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</si>
  <si>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</si>
  <si>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</si>
  <si>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</si>
  <si>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</si>
  <si>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</si>
  <si>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</si>
  <si>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</si>
  <si>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</si>
  <si>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</si>
  <si>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</si>
  <si>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</si>
  <si>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</si>
  <si>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</si>
  <si>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</si>
  <si>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</si>
  <si>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</si>
  <si>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</si>
  <si>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</si>
  <si>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</si>
  <si>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</si>
  <si>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</si>
  <si>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</si>
  <si>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</si>
  <si>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</si>
  <si>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</si>
  <si>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</si>
  <si>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</si>
  <si>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</si>
  <si>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</si>
  <si>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</si>
  <si>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</si>
  <si>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</si>
  <si>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</si>
  <si>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</si>
  <si>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</si>
  <si>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</si>
  <si>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</si>
  <si>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</si>
  <si>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</si>
  <si>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</si>
  <si>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</si>
  <si>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</si>
  <si>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</si>
  <si>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</si>
  <si>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</si>
  <si>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</si>
  <si>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</si>
  <si>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</si>
  <si>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</si>
  <si>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</si>
  <si>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</si>
  <si>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</si>
  <si>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</si>
  <si>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</si>
  <si>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</si>
  <si>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</si>
  <si>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</si>
  <si>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</si>
  <si>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</si>
  <si>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</si>
  <si>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</si>
  <si>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</si>
  <si>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</si>
  <si>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</si>
  <si>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</si>
  <si>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</si>
  <si>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</si>
  <si>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</si>
  <si>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</si>
  <si>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</si>
  <si>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</si>
  <si>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</si>
  <si>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</si>
  <si>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</si>
  <si>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</si>
  <si>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</si>
  <si>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</si>
  <si>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</si>
  <si>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</si>
  <si>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</si>
  <si>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</si>
  <si>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</si>
  <si>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</si>
  <si>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</si>
  <si>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</si>
  <si>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</si>
  <si>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</si>
  <si>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</si>
  <si>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</si>
  <si>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</si>
  <si>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</si>
  <si>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</si>
  <si>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</si>
  <si>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</si>
  <si>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</si>
  <si>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</si>
  <si>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</si>
  <si>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</si>
  <si>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</si>
  <si>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</si>
  <si>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</si>
  <si>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</si>
  <si>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</si>
  <si>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</si>
  <si>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</si>
  <si>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</si>
  <si>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</si>
  <si>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</si>
  <si>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</si>
  <si>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</si>
  <si>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</si>
  <si>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</si>
  <si>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</si>
  <si>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</si>
  <si>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</si>
  <si>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</si>
  <si>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</si>
  <si>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</si>
  <si>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</si>
  <si>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</si>
  <si>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</si>
  <si>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</si>
  <si>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</si>
  <si>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</si>
  <si>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</si>
  <si>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</si>
  <si>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</si>
  <si>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</si>
  <si>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</si>
  <si>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</si>
  <si>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</si>
  <si>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</si>
  <si>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</si>
  <si>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</si>
  <si>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</si>
  <si>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</si>
  <si>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</si>
  <si>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</si>
  <si>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</si>
  <si>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</si>
  <si>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</si>
  <si>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</si>
  <si>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</si>
  <si>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</si>
  <si>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</si>
  <si>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</si>
  <si>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</si>
  <si>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</si>
  <si>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</si>
  <si>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</si>
  <si>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</si>
  <si>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</si>
  <si>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</si>
  <si>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</si>
  <si>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</si>
  <si>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</si>
  <si>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</si>
  <si>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</si>
  <si>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</si>
  <si>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</si>
  <si>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</si>
  <si>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</si>
  <si>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</si>
  <si>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</si>
  <si>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</si>
  <si>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</si>
  <si>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</si>
  <si>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</si>
  <si>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</si>
  <si>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</si>
  <si>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</si>
  <si>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</si>
  <si>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</si>
  <si>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</si>
  <si>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</si>
  <si>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</si>
  <si>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</si>
  <si>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</si>
  <si>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</si>
  <si>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</si>
  <si>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</si>
  <si>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</si>
  <si>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</si>
  <si>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</si>
  <si>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</si>
  <si>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</si>
  <si>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</si>
  <si>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</si>
  <si>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</si>
  <si>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</si>
  <si>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</si>
  <si>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</si>
  <si>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</si>
  <si>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</si>
  <si>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</si>
  <si>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</si>
  <si>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</si>
  <si>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</si>
  <si>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</si>
  <si>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</si>
  <si>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</si>
  <si>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</si>
  <si>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</si>
  <si>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</si>
  <si>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</si>
  <si>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</si>
  <si>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</si>
  <si>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</si>
  <si>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</si>
  <si>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</si>
  <si>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</si>
  <si>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</si>
  <si>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</si>
  <si>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</si>
  <si>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</si>
  <si>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</si>
  <si>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</si>
  <si>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</si>
  <si>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</si>
  <si>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</si>
  <si>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</si>
  <si>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</si>
  <si>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</si>
  <si>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</si>
  <si>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</si>
  <si>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</si>
  <si>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</si>
  <si>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</si>
  <si>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</si>
  <si>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</si>
  <si>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</si>
  <si>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</si>
  <si>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</si>
  <si>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</si>
  <si>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</si>
  <si>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</si>
  <si>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</si>
  <si>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</si>
  <si>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</si>
  <si>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</si>
  <si>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</si>
  <si>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</si>
  <si>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</si>
  <si>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</si>
  <si>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</si>
  <si>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</si>
  <si>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</si>
  <si>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</si>
  <si>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</si>
  <si>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</si>
  <si>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</si>
  <si>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</si>
  <si>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</si>
  <si>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</si>
  <si>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</si>
  <si>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</si>
  <si>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</si>
  <si>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</si>
  <si>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</si>
  <si>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</si>
  <si>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</si>
  <si>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</si>
  <si>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</si>
  <si>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</si>
  <si>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</si>
  <si>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</si>
  <si>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</si>
  <si>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</si>
  <si>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</si>
  <si>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</si>
  <si>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</si>
  <si>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</si>
  <si>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</si>
  <si>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</si>
  <si>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</si>
  <si>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</si>
  <si>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</si>
  <si>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</si>
  <si>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</si>
  <si>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</si>
  <si>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</si>
  <si>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</si>
  <si>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</si>
  <si>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</si>
  <si>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</si>
  <si>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</si>
  <si>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</si>
  <si>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</si>
  <si>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</si>
  <si>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</si>
  <si>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</si>
  <si>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</si>
  <si>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</si>
  <si>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</si>
  <si>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</si>
  <si>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</si>
  <si>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</si>
  <si>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</si>
  <si>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</si>
  <si>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</si>
  <si>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</si>
  <si>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</si>
  <si>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</si>
  <si>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</si>
  <si>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</si>
  <si>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</si>
  <si>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</si>
  <si>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</si>
  <si>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</si>
  <si>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</si>
  <si>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</si>
  <si>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</si>
  <si>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</si>
  <si>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</si>
  <si>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</si>
  <si>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</si>
  <si>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</si>
  <si>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</si>
  <si>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</si>
  <si>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</si>
  <si>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</si>
  <si>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</si>
  <si>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</si>
  <si>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</si>
  <si>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</si>
  <si>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</si>
  <si>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</si>
  <si>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</si>
  <si>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</si>
  <si>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</si>
  <si>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</si>
  <si>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</si>
  <si>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</si>
  <si>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</si>
  <si>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</si>
  <si>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</si>
  <si>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</si>
  <si>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</si>
  <si>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</si>
  <si>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</si>
  <si>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</si>
  <si>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</si>
  <si>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</si>
  <si>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</si>
  <si>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</si>
  <si>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</si>
  <si>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</si>
  <si>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</si>
  <si>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</si>
  <si>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</si>
  <si>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</si>
  <si>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</si>
  <si>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</si>
  <si>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</si>
  <si>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</si>
  <si>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</si>
  <si>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</si>
  <si>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</si>
  <si>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</si>
  <si>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</si>
  <si>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</si>
  <si>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</si>
  <si>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</si>
  <si>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</si>
  <si>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</si>
  <si>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</si>
  <si>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</si>
  <si>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</si>
  <si>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</si>
  <si>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</si>
  <si>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</si>
  <si>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</si>
  <si>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</si>
  <si>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</si>
  <si>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</si>
  <si>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</si>
  <si>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</si>
  <si>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</si>
  <si>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</si>
  <si>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</si>
  <si>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</si>
  <si>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</si>
  <si>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</si>
  <si>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</si>
  <si>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</si>
  <si>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</si>
  <si>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</si>
  <si>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</si>
  <si>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</si>
  <si>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</si>
  <si>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</si>
  <si>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</si>
  <si>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</si>
  <si>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</si>
  <si>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</si>
  <si>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</si>
  <si>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</si>
  <si>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</si>
  <si>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</si>
  <si>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</si>
  <si>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</si>
  <si>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</si>
  <si>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</si>
  <si>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</si>
  <si>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</si>
  <si>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</si>
  <si>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</si>
  <si>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</si>
  <si>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</si>
  <si>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</si>
  <si>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</si>
  <si>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</si>
  <si>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</si>
  <si>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</si>
  <si>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</si>
  <si>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</si>
  <si>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</si>
  <si>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</si>
  <si>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</si>
  <si>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</si>
  <si>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</si>
  <si>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</si>
  <si>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</si>
  <si>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</si>
  <si>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</si>
  <si>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</si>
  <si>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</si>
  <si>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</si>
  <si>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</si>
  <si>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</si>
  <si>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</si>
  <si>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</si>
  <si>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</si>
  <si>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</si>
  <si>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</si>
  <si>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</si>
  <si>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</si>
  <si>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</si>
  <si>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</si>
  <si>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</si>
  <si>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</si>
  <si>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</si>
  <si>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</si>
  <si>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</si>
  <si>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</si>
  <si>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</si>
  <si>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</si>
  <si>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</si>
  <si>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</si>
  <si>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</si>
  <si>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</si>
  <si>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</si>
  <si>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</si>
  <si>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</si>
  <si>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</si>
  <si>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</si>
  <si>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</si>
  <si>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</si>
  <si>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</si>
  <si>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</si>
  <si>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</si>
  <si>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</si>
  <si>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</si>
  <si>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</si>
  <si>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</si>
  <si>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</si>
  <si>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</si>
  <si>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</si>
  <si>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</si>
  <si>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</si>
  <si>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</si>
  <si>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</si>
  <si>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</si>
  <si>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</si>
  <si>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</si>
  <si>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</si>
  <si>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</si>
  <si>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</si>
  <si>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</si>
  <si>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</si>
  <si>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</si>
  <si>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</si>
  <si>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</si>
  <si>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</si>
  <si>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</si>
  <si>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</si>
  <si>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</si>
  <si>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</si>
  <si>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</si>
  <si>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</si>
  <si>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</si>
  <si>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</si>
  <si>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</si>
  <si>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</si>
  <si>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</si>
  <si>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</si>
  <si>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</si>
  <si>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</si>
  <si>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</si>
  <si>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</si>
  <si>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</si>
  <si>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</si>
  <si>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</si>
  <si>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</si>
  <si>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</si>
  <si>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</si>
  <si>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</si>
  <si>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</si>
  <si>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</si>
  <si>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</si>
  <si>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</si>
  <si>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</si>
  <si>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</si>
  <si>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</si>
  <si>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</si>
  <si>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</si>
  <si>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</si>
  <si>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</si>
  <si>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</si>
  <si>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</si>
  <si>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</si>
  <si>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</si>
  <si>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</si>
  <si>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</si>
  <si>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</si>
  <si>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</si>
  <si>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</si>
  <si>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</si>
  <si>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</si>
  <si>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</si>
  <si>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</si>
  <si>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</si>
  <si>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</si>
  <si>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</si>
  <si>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</si>
  <si>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</si>
  <si>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</si>
  <si>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</si>
  <si>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</si>
  <si>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</si>
  <si>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</si>
  <si>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</si>
  <si>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</si>
  <si>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</si>
  <si>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</si>
  <si>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</si>
  <si>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</si>
  <si>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</si>
  <si>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</si>
  <si>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</si>
  <si>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</si>
  <si>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</si>
  <si>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</si>
  <si>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</si>
  <si>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</si>
  <si>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</si>
  <si>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</si>
  <si>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</si>
  <si>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</si>
  <si>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</si>
  <si>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</si>
  <si>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</si>
  <si>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</si>
  <si>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</si>
  <si>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</si>
  <si>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</si>
  <si>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</si>
  <si>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</si>
  <si>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</si>
  <si>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</si>
  <si>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</si>
  <si>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</si>
  <si>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</si>
  <si>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</si>
  <si>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</si>
  <si>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</si>
  <si>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</si>
  <si>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</si>
  <si>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</si>
  <si>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</si>
  <si>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</si>
  <si>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</si>
  <si>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</si>
  <si>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</si>
  <si>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</si>
  <si>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</si>
  <si>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</si>
  <si>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</si>
  <si>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</si>
  <si>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</si>
  <si>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</si>
  <si>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</si>
  <si>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</si>
  <si>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</si>
  <si>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</si>
  <si>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</si>
  <si>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</si>
  <si>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</si>
  <si>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</si>
  <si>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</si>
  <si>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</si>
  <si>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</si>
  <si>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</si>
  <si>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</si>
  <si>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</si>
  <si>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</si>
  <si>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</si>
  <si>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</si>
  <si>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</si>
  <si>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</si>
  <si>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</si>
  <si>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</si>
  <si>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</si>
  <si>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</si>
  <si>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</si>
  <si>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</si>
  <si>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</si>
  <si>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</si>
  <si>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</si>
  <si>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</si>
  <si>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</si>
  <si>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</si>
  <si>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</si>
  <si>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</si>
  <si>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</si>
  <si>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</si>
  <si>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</si>
  <si>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</si>
  <si>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</si>
  <si>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</si>
  <si>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</si>
  <si>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</si>
  <si>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</si>
  <si>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</si>
  <si>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</si>
  <si>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</si>
  <si>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</si>
  <si>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</si>
  <si>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</si>
  <si>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</si>
  <si>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</si>
  <si>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</si>
  <si>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</si>
  <si>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</si>
  <si>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</si>
  <si>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</si>
  <si>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</si>
  <si>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</si>
  <si>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</si>
  <si>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</si>
  <si>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</si>
  <si>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</si>
  <si>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</si>
  <si>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</si>
  <si>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</si>
  <si>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</si>
  <si>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</si>
  <si>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</si>
  <si>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</si>
  <si>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</si>
  <si>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</si>
  <si>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</si>
  <si>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</si>
  <si>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</si>
  <si>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</si>
  <si>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</si>
  <si>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</si>
  <si>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</si>
  <si>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</si>
  <si>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</si>
  <si>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</si>
  <si>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</si>
  <si>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</si>
  <si>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</si>
  <si>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</si>
  <si>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</si>
  <si>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</si>
  <si>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</si>
  <si>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</si>
  <si>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</si>
  <si>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</si>
  <si>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</si>
  <si>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</si>
  <si>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</si>
  <si>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</si>
  <si>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</si>
  <si>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</si>
  <si>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</si>
  <si>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</si>
  <si>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</si>
  <si>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</si>
  <si>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</si>
  <si>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</si>
  <si>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</si>
  <si>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</si>
  <si>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</si>
  <si>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</si>
  <si>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</si>
  <si>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</si>
  <si>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</si>
  <si>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</si>
  <si>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</si>
  <si>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</si>
  <si>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</si>
  <si>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</si>
  <si>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</si>
  <si>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</si>
  <si>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</si>
  <si>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</si>
  <si>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</si>
  <si>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</si>
  <si>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</si>
  <si>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</si>
  <si>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</si>
  <si>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</si>
  <si>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</si>
  <si>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</si>
  <si>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</si>
  <si>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</si>
  <si>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</si>
  <si>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</si>
  <si>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</si>
  <si>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</si>
  <si>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</si>
  <si>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</si>
  <si>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</si>
  <si>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</si>
  <si>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</si>
  <si>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</si>
  <si>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</si>
  <si>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</si>
  <si>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</si>
  <si>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</si>
  <si>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</si>
  <si>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</si>
  <si>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</si>
  <si>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</si>
  <si>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</si>
  <si>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</si>
  <si>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</si>
  <si>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</si>
  <si>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</si>
  <si>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</si>
  <si>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</si>
  <si>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</si>
  <si>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</si>
  <si>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</si>
  <si>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</si>
  <si>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</si>
  <si>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</si>
  <si>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</si>
  <si>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</si>
  <si>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</si>
  <si>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</si>
  <si>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</si>
  <si>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</si>
  <si>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</si>
  <si>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</si>
  <si>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</si>
  <si>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</si>
  <si>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</si>
  <si>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</si>
  <si>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</si>
  <si>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</si>
  <si>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</si>
  <si>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</si>
  <si>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</si>
  <si>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</si>
  <si>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</si>
  <si>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</si>
  <si>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</si>
  <si>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</si>
  <si>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</si>
  <si>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</si>
  <si>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</si>
  <si>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</si>
  <si>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</si>
  <si>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</si>
  <si>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</si>
  <si>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</si>
  <si>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</si>
  <si>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</si>
  <si>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</si>
  <si>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</si>
  <si>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</si>
  <si>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</si>
  <si>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</si>
  <si>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</si>
  <si>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</si>
  <si>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</si>
  <si>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</si>
  <si>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</si>
  <si>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</si>
  <si>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</si>
  <si>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</si>
  <si>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</si>
  <si>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</si>
  <si>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</si>
  <si>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</si>
  <si>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</si>
  <si>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</si>
  <si>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</si>
  <si>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</si>
  <si>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</si>
  <si>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</si>
  <si>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</si>
  <si>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</si>
  <si>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</si>
  <si>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</si>
  <si>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</si>
  <si>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</si>
  <si>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</si>
  <si>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</si>
  <si>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</si>
  <si>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</si>
  <si>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</si>
  <si>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</si>
  <si>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</si>
  <si>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</si>
  <si>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</si>
  <si>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</si>
  <si>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</si>
  <si>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</si>
  <si>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</si>
  <si>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</si>
  <si>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</si>
  <si>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</si>
  <si>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</si>
  <si>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</si>
  <si>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</si>
  <si>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</si>
  <si>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</si>
  <si>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</si>
  <si>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</si>
  <si>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</si>
  <si>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</si>
  <si>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</si>
  <si>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</si>
  <si>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</si>
  <si>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</si>
  <si>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</si>
  <si>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</si>
  <si>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</si>
  <si>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</si>
  <si>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</si>
  <si>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</si>
  <si>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</si>
  <si>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</si>
  <si>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</si>
  <si>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</si>
  <si>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</si>
  <si>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</si>
  <si>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</si>
  <si>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</si>
  <si>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</si>
  <si>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</si>
  <si>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</si>
  <si>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</si>
  <si>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</si>
  <si>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</si>
  <si>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</si>
  <si>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</si>
  <si>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</si>
  <si>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</si>
  <si>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</si>
  <si>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</si>
  <si>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</si>
  <si>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</si>
  <si>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</si>
  <si>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</si>
  <si>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</si>
  <si>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</si>
  <si>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</si>
  <si>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</si>
  <si>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</si>
  <si>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</si>
  <si>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</si>
  <si>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</si>
  <si>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</si>
  <si>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</si>
  <si>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</si>
  <si>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</si>
  <si>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</si>
  <si>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</si>
  <si>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</si>
  <si>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</si>
  <si>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</si>
  <si>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</si>
  <si>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</si>
  <si>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</si>
  <si>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</si>
  <si>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</si>
  <si>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</si>
  <si>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</si>
  <si>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</si>
  <si>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</si>
  <si>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</si>
  <si>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</si>
  <si>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</si>
  <si>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</si>
  <si>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</si>
  <si>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</si>
  <si>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</si>
  <si>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</si>
  <si>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</si>
  <si>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</si>
  <si>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</si>
  <si>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</si>
  <si>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</si>
  <si>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</si>
  <si>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</si>
  <si>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</si>
  <si>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</si>
  <si>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</si>
  <si>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</si>
  <si>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</si>
  <si>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</si>
  <si>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</si>
  <si>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</si>
  <si>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</si>
  <si>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</si>
  <si>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</si>
  <si>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</si>
  <si>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</si>
  <si>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</si>
  <si>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</si>
  <si>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</si>
  <si>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</si>
  <si>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</si>
  <si>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</si>
  <si>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</si>
  <si>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</si>
  <si>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</si>
  <si>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</si>
  <si>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</si>
  <si>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</si>
  <si>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</si>
  <si>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</si>
  <si>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</si>
  <si>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</si>
  <si>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</si>
  <si>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</si>
  <si>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</si>
  <si>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</si>
  <si>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</si>
  <si>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</si>
  <si>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</si>
  <si>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</si>
  <si>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</si>
  <si>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</si>
  <si>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</si>
  <si>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</si>
  <si>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</si>
  <si>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</si>
  <si>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</si>
  <si>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</si>
  <si>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</si>
  <si>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</si>
  <si>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</si>
  <si>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</si>
  <si>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</si>
  <si>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</si>
  <si>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</si>
  <si>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</si>
  <si>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</si>
  <si>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</si>
  <si>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</si>
  <si>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</si>
  <si>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</si>
  <si>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</si>
  <si>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</si>
  <si>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</si>
  <si>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</si>
  <si>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</si>
  <si>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</si>
  <si>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</si>
  <si>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</si>
  <si>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</si>
  <si>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</si>
  <si>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</si>
  <si>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</si>
  <si>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</si>
  <si>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</si>
  <si>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</si>
  <si>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</si>
  <si>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</si>
  <si>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</si>
  <si>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</si>
  <si>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</si>
  <si>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</si>
  <si>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</si>
  <si>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</si>
  <si>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</si>
  <si>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</si>
  <si>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</si>
  <si>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</si>
  <si>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</si>
  <si>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</si>
  <si>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</si>
  <si>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</si>
  <si>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</si>
  <si>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</si>
  <si>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</si>
  <si>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</si>
  <si>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</si>
  <si>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</si>
  <si>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</si>
  <si>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</si>
  <si>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</si>
  <si>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</si>
  <si>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</si>
  <si>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</si>
  <si>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</si>
  <si>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</si>
  <si>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</si>
  <si>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</si>
  <si>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</si>
  <si>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</si>
  <si>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</si>
  <si>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</si>
  <si>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</si>
  <si>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</si>
  <si>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</si>
  <si>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</si>
  <si>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</si>
  <si>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</si>
  <si>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</si>
  <si>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</si>
  <si>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</si>
  <si>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</si>
  <si>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</si>
  <si>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</si>
  <si>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</si>
  <si>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</si>
  <si>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</si>
  <si>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</si>
  <si>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</si>
  <si>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</si>
  <si>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</si>
  <si>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</si>
  <si>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</si>
  <si>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</si>
  <si>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</si>
  <si>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</si>
  <si>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</si>
  <si>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</si>
  <si>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</si>
  <si>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</si>
  <si>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</si>
  <si>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</si>
  <si>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</si>
  <si>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</si>
  <si>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</si>
  <si>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</si>
  <si>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</si>
  <si>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</si>
  <si>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</si>
  <si>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</si>
  <si>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</si>
  <si>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</si>
  <si>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</si>
  <si>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</si>
  <si>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</si>
  <si>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</si>
  <si>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</si>
  <si>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</si>
  <si>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</si>
  <si>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</si>
  <si>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</si>
  <si>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</si>
  <si>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</si>
  <si>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</si>
  <si>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</si>
  <si>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</si>
  <si>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</si>
  <si>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</si>
  <si>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</si>
  <si>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</si>
  <si>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</si>
  <si>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</si>
  <si>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</si>
  <si>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</si>
  <si>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</si>
  <si>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</si>
  <si>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</si>
  <si>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</si>
  <si>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</si>
  <si>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</si>
  <si>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</si>
  <si>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</si>
  <si>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</si>
  <si>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</si>
  <si>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</si>
  <si>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</si>
  <si>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</si>
  <si>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</si>
  <si>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</si>
  <si>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</si>
  <si>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</si>
  <si>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</si>
  <si>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</si>
  <si>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</si>
  <si>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</si>
  <si>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</si>
  <si>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</si>
  <si>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</si>
  <si>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</si>
  <si>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</si>
  <si>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</si>
  <si>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</si>
  <si>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</si>
  <si>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</si>
  <si>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</si>
  <si>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</si>
  <si>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</si>
  <si>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</si>
  <si>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</si>
  <si>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</si>
  <si>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</si>
  <si>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</si>
  <si>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</si>
  <si>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</si>
  <si>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</si>
  <si>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</si>
  <si>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</si>
  <si>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</si>
  <si>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</si>
  <si>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</si>
  <si>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</si>
  <si>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</si>
  <si>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</si>
  <si>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</si>
  <si>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</si>
  <si>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</si>
  <si>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</si>
  <si>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</si>
  <si>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</si>
  <si>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</si>
  <si>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</si>
  <si>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</si>
  <si>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</si>
  <si>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</si>
  <si>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</si>
  <si>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</si>
  <si>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</si>
  <si>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</si>
  <si>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</si>
  <si>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</si>
  <si>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</si>
  <si>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</si>
  <si>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</si>
  <si>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</si>
  <si>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</si>
  <si>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</si>
  <si>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</si>
  <si>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</si>
  <si>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</si>
  <si>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</si>
  <si>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</si>
  <si>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</si>
  <si>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</si>
  <si>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</si>
  <si>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</si>
  <si>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</si>
  <si>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</si>
  <si>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</si>
  <si>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</si>
  <si>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</si>
  <si>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</si>
  <si>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</si>
  <si>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</si>
  <si>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</si>
  <si>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</si>
  <si>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</si>
  <si>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</si>
  <si>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</si>
  <si>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</si>
  <si>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</si>
  <si>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</si>
  <si>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</si>
  <si>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</si>
  <si>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</si>
  <si>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</si>
  <si>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</si>
  <si>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</si>
  <si>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</si>
  <si>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</si>
  <si>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</si>
  <si>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</si>
  <si>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</si>
  <si>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</si>
  <si>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</si>
  <si>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</si>
  <si>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</si>
  <si>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</si>
  <si>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</si>
  <si>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</si>
  <si>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</si>
  <si>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</si>
  <si>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</si>
  <si>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</si>
  <si>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</si>
  <si>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</si>
  <si>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</si>
  <si>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</si>
  <si>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</si>
  <si>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</si>
  <si>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</si>
  <si>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</si>
  <si>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</si>
  <si>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</si>
  <si>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</si>
  <si>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</si>
  <si>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</si>
  <si>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</si>
  <si>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</si>
  <si>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</si>
  <si>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</si>
  <si>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</si>
  <si>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</si>
  <si>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</si>
  <si>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</si>
  <si>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</si>
  <si>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</si>
  <si>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</si>
  <si>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</si>
  <si>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</si>
  <si>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</si>
  <si>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</si>
  <si>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</si>
  <si>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</si>
  <si>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</si>
  <si>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</si>
  <si>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</si>
  <si>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</si>
  <si>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</si>
  <si>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</si>
  <si>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</si>
  <si>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</si>
  <si>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</si>
  <si>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</si>
  <si>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</si>
  <si>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</si>
  <si>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</si>
  <si>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</si>
  <si>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</si>
  <si>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</si>
  <si>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</si>
  <si>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</si>
  <si>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</si>
  <si>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</si>
  <si>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</si>
  <si>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</si>
  <si>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</si>
  <si>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</si>
  <si>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</si>
  <si>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</si>
  <si>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</si>
  <si>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</si>
  <si>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</si>
  <si>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</si>
  <si>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</si>
  <si>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</si>
  <si>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</si>
  <si>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</si>
  <si>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</si>
  <si>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</si>
  <si>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</si>
  <si>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</si>
  <si>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</si>
  <si>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</si>
  <si>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</si>
  <si>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</si>
  <si>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</si>
  <si>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</si>
  <si>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</si>
  <si>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</si>
  <si>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</si>
  <si>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</si>
  <si>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</si>
  <si>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</si>
  <si>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</si>
  <si>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</si>
  <si>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</si>
  <si>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</si>
  <si>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</si>
  <si>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</si>
  <si>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</si>
  <si>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</si>
  <si>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</si>
  <si>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</si>
  <si>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</si>
  <si>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</si>
  <si>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</si>
  <si>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</si>
  <si>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</si>
  <si>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</si>
  <si>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</si>
  <si>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</si>
  <si>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</si>
  <si>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</si>
  <si>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</si>
  <si>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</si>
  <si>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</si>
  <si>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</si>
  <si>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</si>
  <si>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</si>
  <si>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</si>
  <si>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</si>
  <si>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</si>
  <si>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</si>
  <si>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</si>
  <si>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</si>
  <si>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</si>
  <si>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</si>
  <si>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</si>
  <si>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</si>
  <si>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</si>
  <si>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</si>
  <si>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</si>
  <si>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</si>
  <si>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</si>
  <si>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</si>
  <si>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</si>
  <si>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</si>
  <si>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</si>
  <si>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</si>
  <si>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</si>
  <si>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</si>
  <si>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</si>
  <si>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</si>
  <si>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</si>
  <si>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</si>
  <si>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</si>
  <si>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</si>
  <si>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</si>
  <si>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</si>
  <si>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</si>
  <si>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</si>
  <si>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</si>
  <si>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</si>
  <si>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</si>
  <si>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</si>
  <si>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</si>
  <si>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</si>
  <si>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</si>
  <si>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</si>
  <si>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</si>
  <si>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</si>
  <si>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</si>
  <si>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</si>
  <si>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</si>
  <si>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</si>
  <si>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</si>
  <si>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</si>
  <si>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</si>
  <si>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</si>
  <si>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</si>
  <si>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</si>
  <si>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</si>
  <si>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</si>
  <si>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</si>
  <si>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</si>
  <si>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</si>
  <si>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</si>
  <si>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</si>
  <si>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</si>
  <si>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</si>
  <si>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</si>
  <si>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</si>
  <si>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</si>
  <si>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</si>
  <si>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</si>
  <si>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</si>
  <si>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</si>
  <si>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</si>
  <si>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</si>
  <si>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</si>
  <si>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</si>
  <si>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</si>
  <si>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</si>
  <si>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</si>
  <si>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</si>
  <si>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</si>
  <si>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</si>
  <si>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</si>
  <si>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</si>
  <si>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</si>
  <si>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</si>
  <si>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</si>
  <si>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</si>
  <si>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</si>
  <si>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</si>
  <si>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</si>
  <si>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</si>
  <si>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</si>
  <si>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</si>
  <si>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</si>
  <si>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</si>
  <si>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</si>
  <si>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</si>
  <si>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</si>
  <si>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</si>
  <si>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</si>
  <si>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</si>
  <si>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</si>
  <si>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</si>
  <si>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</si>
  <si>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</si>
  <si>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</si>
  <si>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</si>
  <si>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</si>
  <si>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</si>
  <si>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</si>
  <si>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</si>
  <si>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</si>
  <si>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</si>
  <si>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</si>
  <si>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</si>
  <si>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</si>
  <si>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</si>
  <si>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</si>
  <si>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</si>
  <si>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</si>
  <si>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</si>
  <si>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</si>
  <si>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</si>
  <si>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</si>
  <si>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</si>
  <si>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</si>
  <si>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</si>
  <si>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</si>
  <si>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</si>
  <si>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</si>
  <si>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</si>
  <si>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</si>
  <si>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</si>
  <si>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</si>
  <si>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</si>
  <si>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</si>
  <si>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</si>
  <si>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</si>
  <si>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</si>
  <si>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</si>
  <si>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</si>
  <si>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</si>
  <si>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</si>
  <si>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</si>
  <si>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</si>
  <si>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</si>
  <si>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</si>
  <si>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</si>
  <si>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</si>
  <si>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</si>
  <si>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</si>
  <si>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</si>
  <si>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</si>
  <si>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</si>
  <si>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</si>
  <si>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</si>
  <si>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</si>
  <si>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</si>
  <si>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</si>
  <si>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</si>
  <si>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</si>
  <si>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</si>
  <si>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</si>
  <si>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</si>
  <si>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</si>
  <si>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</si>
  <si>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</si>
  <si>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</si>
  <si>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</si>
  <si>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</si>
  <si>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</si>
  <si>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</si>
  <si>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</si>
  <si>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</si>
  <si>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</si>
  <si>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</si>
  <si>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</si>
  <si>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</si>
  <si>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</si>
  <si>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</si>
  <si>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</si>
  <si>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</si>
  <si>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</si>
  <si>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</si>
  <si>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</si>
  <si>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</si>
  <si>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</si>
  <si>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</si>
  <si>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</si>
  <si>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</si>
  <si>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</si>
  <si>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</si>
  <si>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</si>
  <si>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</si>
  <si>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</si>
  <si>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</si>
  <si>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</si>
  <si>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</si>
  <si>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</si>
  <si>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</si>
  <si>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</si>
  <si>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</si>
  <si>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</si>
  <si>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</si>
  <si>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</si>
  <si>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</si>
  <si>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</si>
  <si>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</si>
  <si>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</si>
  <si>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</si>
  <si>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</si>
  <si>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</si>
  <si>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</si>
  <si>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</si>
  <si>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</si>
  <si>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</si>
  <si>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</si>
  <si>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</si>
  <si>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</si>
  <si>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</si>
  <si>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</si>
  <si>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</si>
  <si>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</si>
  <si>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</si>
  <si>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</si>
  <si>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</si>
  <si>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</si>
  <si>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</si>
  <si>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</si>
  <si>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</si>
  <si>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</si>
  <si>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</si>
  <si>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</si>
  <si>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</si>
  <si>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</si>
  <si>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</si>
  <si>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</si>
  <si>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</si>
  <si>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</si>
  <si>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</si>
  <si>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</si>
  <si>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</si>
  <si>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</si>
  <si>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</si>
  <si>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</si>
  <si>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</si>
  <si>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</si>
  <si>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</si>
  <si>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</si>
  <si>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</si>
  <si>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</si>
  <si>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</si>
  <si>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</si>
  <si>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</si>
  <si>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</si>
  <si>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</si>
  <si>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</si>
  <si>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</si>
  <si>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</si>
  <si>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</si>
  <si>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</si>
  <si>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</si>
  <si>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</si>
  <si>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</si>
  <si>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</si>
  <si>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</si>
  <si>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</si>
  <si>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</si>
  <si>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</si>
  <si>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</si>
  <si>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</si>
  <si>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</si>
  <si>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</si>
  <si>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</si>
  <si>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</si>
  <si>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</si>
  <si>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</si>
  <si>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</si>
  <si>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</si>
  <si>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</si>
  <si>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</si>
  <si>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</si>
  <si>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</si>
  <si>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</si>
  <si>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</si>
  <si>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</si>
  <si>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</si>
  <si>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</si>
  <si>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</si>
  <si>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</si>
  <si>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</si>
  <si>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</si>
  <si>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</si>
  <si>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</si>
  <si>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</si>
  <si>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</si>
  <si>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</si>
  <si>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</si>
  <si>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</si>
  <si>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</si>
  <si>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</si>
  <si>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</si>
  <si>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</si>
  <si>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</si>
  <si>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</si>
  <si>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</si>
  <si>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</si>
  <si>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</si>
  <si>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</si>
  <si>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</si>
  <si>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</si>
  <si>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</si>
  <si>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</si>
  <si>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</si>
  <si>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</si>
  <si>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</si>
  <si>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</si>
  <si>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</si>
  <si>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</si>
  <si>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</si>
  <si>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</si>
  <si>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</si>
  <si>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</si>
  <si>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</si>
  <si>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</si>
  <si>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</si>
  <si>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</si>
  <si>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</si>
  <si>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</si>
  <si>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</si>
  <si>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</si>
  <si>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</si>
  <si>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</si>
  <si>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</si>
  <si>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</si>
  <si>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</si>
  <si>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</si>
  <si>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</si>
  <si>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</si>
  <si>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</si>
  <si>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</si>
  <si>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</si>
  <si>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</si>
  <si>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</si>
  <si>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</si>
  <si>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</si>
  <si>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</si>
  <si>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</si>
  <si>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</si>
  <si>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</si>
  <si>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</si>
  <si>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</si>
  <si>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</si>
  <si>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</si>
  <si>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</si>
  <si>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</si>
  <si>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</si>
  <si>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</si>
  <si>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</si>
  <si>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</si>
  <si>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</si>
  <si>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</si>
  <si>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</si>
  <si>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</si>
  <si>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</si>
  <si>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</si>
  <si>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</si>
  <si>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</si>
  <si>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</si>
  <si>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</si>
  <si>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</si>
  <si>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</si>
  <si>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</si>
  <si>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</si>
  <si>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</si>
  <si>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</si>
  <si>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</si>
  <si>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</si>
  <si>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</si>
  <si>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</si>
  <si>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</si>
  <si>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</si>
  <si>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</si>
  <si>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</si>
  <si>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</si>
  <si>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</si>
  <si>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</si>
  <si>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</si>
  <si>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</si>
  <si>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</si>
  <si>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</si>
  <si>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</si>
  <si>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</si>
  <si>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</si>
  <si>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</si>
  <si>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</si>
  <si>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</si>
  <si>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</si>
  <si>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</si>
  <si>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</si>
  <si>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</si>
  <si>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</si>
  <si>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</si>
  <si>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</si>
  <si>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</si>
  <si>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</si>
  <si>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</si>
  <si>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</si>
  <si>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</si>
  <si>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</si>
  <si>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</si>
  <si>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</si>
  <si>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</si>
  <si>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</si>
  <si>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</si>
  <si>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</si>
  <si>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</si>
  <si>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</si>
  <si>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</si>
  <si>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</si>
  <si>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</si>
  <si>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</si>
  <si>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</si>
  <si>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</si>
  <si>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</si>
  <si>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</si>
  <si>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</si>
  <si>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</si>
  <si>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</si>
  <si>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</si>
  <si>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</si>
  <si>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</si>
  <si>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</si>
  <si>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</si>
  <si>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</si>
  <si>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</si>
  <si>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</si>
  <si>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</si>
  <si>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</si>
  <si>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</si>
  <si>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</si>
  <si>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</si>
  <si>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</si>
  <si>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</si>
  <si>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</si>
  <si>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</si>
  <si>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</si>
  <si>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</si>
  <si>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</si>
  <si>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</si>
  <si>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</si>
  <si>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</si>
  <si>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</si>
  <si>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</si>
  <si>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</si>
  <si>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</si>
  <si>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</si>
  <si>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</si>
  <si>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</si>
  <si>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</si>
  <si>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</si>
  <si>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</si>
  <si>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</si>
  <si>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</si>
  <si>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</si>
  <si>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</si>
  <si>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</si>
  <si>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</si>
  <si>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</si>
  <si>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</si>
  <si>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</si>
  <si>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</si>
  <si>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</si>
  <si>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</si>
  <si>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</si>
  <si>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</si>
  <si>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</si>
  <si>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</si>
  <si>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</si>
  <si>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</si>
  <si>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</si>
  <si>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</si>
  <si>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</si>
  <si>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</si>
  <si>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</si>
  <si>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</si>
  <si>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</si>
  <si>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</si>
  <si>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</si>
  <si>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</si>
  <si>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</si>
  <si>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</si>
  <si>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</si>
  <si>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</si>
  <si>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</si>
  <si>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</si>
  <si>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</si>
  <si>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</si>
  <si>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</si>
  <si>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</si>
  <si>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</si>
  <si>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</si>
  <si>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</si>
  <si>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</si>
  <si>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</si>
  <si>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</si>
  <si>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</si>
  <si>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</si>
  <si>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</si>
  <si>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</si>
  <si>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</si>
  <si>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</si>
  <si>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</si>
  <si>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</si>
  <si>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</si>
  <si>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</si>
  <si>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</si>
  <si>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</si>
  <si>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</si>
  <si>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</si>
  <si>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</si>
  <si>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</si>
  <si>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</si>
  <si>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</si>
  <si>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</si>
  <si>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</si>
  <si>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</si>
  <si>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</si>
  <si>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</si>
  <si>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</si>
  <si>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</si>
  <si>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</si>
  <si>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</si>
  <si>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</si>
  <si>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</si>
  <si>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</si>
  <si>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</si>
  <si>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</si>
  <si>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</si>
  <si>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</si>
  <si>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</si>
  <si>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</si>
  <si>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</si>
  <si>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</si>
  <si>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</si>
  <si>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</si>
  <si>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</si>
  <si>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</si>
  <si>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</si>
  <si>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</si>
  <si>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</si>
  <si>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</si>
  <si>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</si>
  <si>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</si>
  <si>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</si>
  <si>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</si>
  <si>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</si>
  <si>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</si>
  <si>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</si>
  <si>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</si>
  <si>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</si>
  <si>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</si>
  <si>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</si>
  <si>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</si>
  <si>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</si>
  <si>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</si>
  <si>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</si>
  <si>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</si>
  <si>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</si>
  <si>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</si>
  <si>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</si>
  <si>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</si>
  <si>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</si>
  <si>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</si>
  <si>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</si>
  <si>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</si>
  <si>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</si>
  <si>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</si>
  <si>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</si>
  <si>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</si>
  <si>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</si>
  <si>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</si>
  <si>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</si>
  <si>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</si>
  <si>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</si>
  <si>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</si>
  <si>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</si>
  <si>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</si>
  <si>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</si>
  <si>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</si>
  <si>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</si>
  <si>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</si>
  <si>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</si>
  <si>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</si>
  <si>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</si>
  <si>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</si>
  <si>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</si>
  <si>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</si>
  <si>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</si>
  <si>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</si>
  <si>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</si>
  <si>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</si>
  <si>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</si>
  <si>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</si>
  <si>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</si>
  <si>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</si>
  <si>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</si>
  <si>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</si>
  <si>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</si>
  <si>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</si>
  <si>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</si>
  <si>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</si>
  <si>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</si>
  <si>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</si>
  <si>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</si>
  <si>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</si>
  <si>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</si>
  <si>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</si>
  <si>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</si>
  <si>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</si>
  <si>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</si>
  <si>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</si>
  <si>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</si>
  <si>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</si>
  <si>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</si>
  <si>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</si>
  <si>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</si>
  <si>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</si>
  <si>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</si>
  <si>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</si>
  <si>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</si>
  <si>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</si>
  <si>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</si>
  <si>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</si>
  <si>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</si>
  <si>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</si>
  <si>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</si>
  <si>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</si>
  <si>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</si>
  <si>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</si>
  <si>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</si>
  <si>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</si>
  <si>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</si>
  <si>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</si>
  <si>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</si>
  <si>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</si>
  <si>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</si>
  <si>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</si>
  <si>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</si>
  <si>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</si>
  <si>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</si>
  <si>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</si>
  <si>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</si>
  <si>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</si>
  <si>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</si>
  <si>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</si>
  <si>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</si>
  <si>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</si>
  <si>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</si>
  <si>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</si>
  <si>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</si>
  <si>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</si>
  <si>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</si>
  <si>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</si>
  <si>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</si>
  <si>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</si>
  <si>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</si>
  <si>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</si>
  <si>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</si>
  <si>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</si>
  <si>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</si>
  <si>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</si>
  <si>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</si>
  <si>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</si>
  <si>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</si>
  <si>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</si>
  <si>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</si>
  <si>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</si>
  <si>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</si>
  <si>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</si>
  <si>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</si>
  <si>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</si>
  <si>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</si>
  <si>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</si>
  <si>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</si>
  <si>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</si>
  <si>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</si>
  <si>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</si>
  <si>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</si>
  <si>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</si>
  <si>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</si>
  <si>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</si>
  <si>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</si>
  <si>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</si>
  <si>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</si>
  <si>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</si>
  <si>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</si>
  <si>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</si>
  <si>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</si>
  <si>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</si>
  <si>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</si>
  <si>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</si>
  <si>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</si>
  <si>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</si>
  <si>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</si>
  <si>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</si>
  <si>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</si>
  <si>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</si>
  <si>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</si>
  <si>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</si>
  <si>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</si>
  <si>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</si>
  <si>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</si>
  <si>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</si>
  <si>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</si>
  <si>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</si>
  <si>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</si>
  <si>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</si>
  <si>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</si>
  <si>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</si>
  <si>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</si>
  <si>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</si>
  <si>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</si>
  <si>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</si>
  <si>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</si>
  <si>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</si>
  <si>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</si>
  <si>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</si>
  <si>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</si>
  <si>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</si>
  <si>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</si>
  <si>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</si>
  <si>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</si>
  <si>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</si>
  <si>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</si>
  <si>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</si>
  <si>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</si>
  <si>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</si>
  <si>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</si>
  <si>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</si>
  <si>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</si>
  <si>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</si>
  <si>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</si>
  <si>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</si>
  <si>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</si>
  <si>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</si>
  <si>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</si>
  <si>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</si>
  <si>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</si>
  <si>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</si>
  <si>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</si>
  <si>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</si>
  <si>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</si>
  <si>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</si>
  <si>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</si>
  <si>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</si>
  <si>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</si>
  <si>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</si>
  <si>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</si>
  <si>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</si>
  <si>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</si>
  <si>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</si>
  <si>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</si>
  <si>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</si>
  <si>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</si>
  <si>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</si>
  <si>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</si>
  <si>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</si>
  <si>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</si>
  <si>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</si>
  <si>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</si>
  <si>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</si>
  <si>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</si>
  <si>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</si>
  <si>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</si>
  <si>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</si>
  <si>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</si>
  <si>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</si>
  <si>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</si>
  <si>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</si>
  <si>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</si>
  <si>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</si>
  <si>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</si>
  <si>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</si>
  <si>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</si>
  <si>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</si>
  <si>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</si>
  <si>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</si>
  <si>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</si>
  <si>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</si>
  <si>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</si>
  <si>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</si>
  <si>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</si>
  <si>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</si>
  <si>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</si>
  <si>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</si>
  <si>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</si>
  <si>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</si>
  <si>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</si>
  <si>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</si>
  <si>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</si>
  <si>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</si>
  <si>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</si>
  <si>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</si>
  <si>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</si>
  <si>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</si>
  <si>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</si>
  <si>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</si>
  <si>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</si>
  <si>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</si>
  <si>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</si>
  <si>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</si>
  <si>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</si>
  <si>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</si>
  <si>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</si>
  <si>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</si>
  <si>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</si>
  <si>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</si>
  <si>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</si>
  <si>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</si>
  <si>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</si>
  <si>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</si>
  <si>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</si>
  <si>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</si>
  <si>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</si>
  <si>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</si>
  <si>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</si>
  <si>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</si>
  <si>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</si>
  <si>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</si>
  <si>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</si>
  <si>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</si>
  <si>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</si>
  <si>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</si>
  <si>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</si>
  <si>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</si>
  <si>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</si>
  <si>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</si>
  <si>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</si>
  <si>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</si>
  <si>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</si>
  <si>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</si>
  <si>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</si>
  <si>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</si>
  <si>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</si>
  <si>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</si>
  <si>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</si>
  <si>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</si>
  <si>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</si>
  <si>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</si>
  <si>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</si>
  <si>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</si>
  <si>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</si>
  <si>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</si>
  <si>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</si>
  <si>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</si>
  <si>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</si>
  <si>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</si>
  <si>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</si>
  <si>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</si>
  <si>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</si>
  <si>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</si>
  <si>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</si>
  <si>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</si>
  <si>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</si>
  <si>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</si>
  <si>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</si>
  <si>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</si>
  <si>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</si>
  <si>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</si>
  <si>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</si>
  <si>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</si>
  <si>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</si>
  <si>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</si>
  <si>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</si>
  <si>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</si>
  <si>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</si>
  <si>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</si>
  <si>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</si>
  <si>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</si>
  <si>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</si>
  <si>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</si>
  <si>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</si>
  <si>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</si>
  <si>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</si>
  <si>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</si>
  <si>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</si>
  <si>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</si>
  <si>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</si>
  <si>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</si>
  <si>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</si>
  <si>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</si>
  <si>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</si>
  <si>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</si>
  <si>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</si>
  <si>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</si>
  <si>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</si>
  <si>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</si>
  <si>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</si>
  <si>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</si>
  <si>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</si>
  <si>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</si>
  <si>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</si>
  <si>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</si>
  <si>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</si>
  <si>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</si>
  <si>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</si>
  <si>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</si>
  <si>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</si>
  <si>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</si>
  <si>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</si>
  <si>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</si>
  <si>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</si>
  <si>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</si>
  <si>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</si>
  <si>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</si>
  <si>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</si>
  <si>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</si>
  <si>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</si>
  <si>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</si>
  <si>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</si>
  <si>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</si>
  <si>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</si>
  <si>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</si>
  <si>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</si>
  <si>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</si>
  <si>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</si>
  <si>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</si>
  <si>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</si>
  <si>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</si>
  <si>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</si>
  <si>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</si>
  <si>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</si>
  <si>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</si>
  <si>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</si>
  <si>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</si>
  <si>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</si>
  <si>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</si>
  <si>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</si>
  <si>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</si>
  <si>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</si>
  <si>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</si>
  <si>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</si>
  <si>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</si>
  <si>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</si>
  <si>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</si>
  <si>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</si>
  <si>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</si>
  <si>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</si>
  <si>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</si>
  <si>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</si>
  <si>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</si>
  <si>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</si>
  <si>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</si>
  <si>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</si>
  <si>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</si>
  <si>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</si>
  <si>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</si>
  <si>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</si>
  <si>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</si>
  <si>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</si>
  <si>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</si>
  <si>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</si>
  <si>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</si>
  <si>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</si>
  <si>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</si>
  <si>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</si>
  <si>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</si>
  <si>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</si>
  <si>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</si>
  <si>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</si>
  <si>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</si>
  <si>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</si>
  <si>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</si>
  <si>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</si>
  <si>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</si>
  <si>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</si>
  <si>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</si>
  <si>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</si>
  <si>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</si>
  <si>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</si>
  <si>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</si>
  <si>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</si>
  <si>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</si>
  <si>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</si>
  <si>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</si>
  <si>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</si>
  <si>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</si>
  <si>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</si>
  <si>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</si>
  <si>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</si>
  <si>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</si>
  <si>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</si>
  <si>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</si>
  <si>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</si>
  <si>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</si>
  <si>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</si>
  <si>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</si>
  <si>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</si>
  <si>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</si>
  <si>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</si>
  <si>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</si>
  <si>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</si>
  <si>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</si>
  <si>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</si>
  <si>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</si>
  <si>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</si>
  <si>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</si>
  <si>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</si>
  <si>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</si>
  <si>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</si>
  <si>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</si>
  <si>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</si>
  <si>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</si>
  <si>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</si>
  <si>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</si>
  <si>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</si>
  <si>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</si>
  <si>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</si>
  <si>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</si>
  <si>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</si>
  <si>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</si>
  <si>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</si>
  <si>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</si>
  <si>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</si>
  <si>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</si>
  <si>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</si>
  <si>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</si>
  <si>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</si>
  <si>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</si>
  <si>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</si>
  <si>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</si>
  <si>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</si>
  <si>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</si>
  <si>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</si>
  <si>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</si>
  <si>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</si>
  <si>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</si>
  <si>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</si>
  <si>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</si>
  <si>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</si>
  <si>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</si>
  <si>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</si>
  <si>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</si>
  <si>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</si>
  <si>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</si>
  <si>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</si>
  <si>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</si>
  <si>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</si>
  <si>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</si>
  <si>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</si>
  <si>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</si>
  <si>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</si>
  <si>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</si>
  <si>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</si>
  <si>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</si>
  <si>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</si>
  <si>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</si>
  <si>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</si>
  <si>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</si>
  <si>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</si>
  <si>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</si>
  <si>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</si>
  <si>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</si>
  <si>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</si>
  <si>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</si>
  <si>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</si>
  <si>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</si>
  <si>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</si>
  <si>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</si>
  <si>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</si>
  <si>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</si>
  <si>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</si>
  <si>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</si>
  <si>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</si>
  <si>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</si>
  <si>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</si>
  <si>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</si>
  <si>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</si>
  <si>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</si>
  <si>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</si>
  <si>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</si>
  <si>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</si>
  <si>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</si>
  <si>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</si>
  <si>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</si>
  <si>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</si>
  <si>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</si>
  <si>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</si>
  <si>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</si>
  <si>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</si>
  <si>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</si>
  <si>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</si>
  <si>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</si>
  <si>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</si>
  <si>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</si>
  <si>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</si>
  <si>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</si>
  <si>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</si>
  <si>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</si>
  <si>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</si>
  <si>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</si>
  <si>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</si>
  <si>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</si>
  <si>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</si>
  <si>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</si>
  <si>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</si>
  <si>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</si>
  <si>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</si>
  <si>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</si>
  <si>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</si>
  <si>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</si>
  <si>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</si>
  <si>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</si>
  <si>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</si>
  <si>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</si>
  <si>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</si>
  <si>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</si>
  <si>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</si>
  <si>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</si>
  <si>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</si>
  <si>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</si>
  <si>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</si>
  <si>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</si>
  <si>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</si>
  <si>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</si>
  <si>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</si>
  <si>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</si>
  <si>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</si>
  <si>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</si>
  <si>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</si>
  <si>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</si>
  <si>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</si>
  <si>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</si>
  <si>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</si>
  <si>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</si>
  <si>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</si>
  <si>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</si>
  <si>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</si>
  <si>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</si>
  <si>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</si>
  <si>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</si>
  <si>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</si>
  <si>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</si>
  <si>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</si>
  <si>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</si>
  <si>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</si>
  <si>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</si>
  <si>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</si>
  <si>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</si>
  <si>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</si>
  <si>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</si>
  <si>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</si>
  <si>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</si>
  <si>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</si>
  <si>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</si>
  <si>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</si>
  <si>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</si>
  <si>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</si>
  <si>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</si>
  <si>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</si>
  <si>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</si>
  <si>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</si>
  <si>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</si>
  <si>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</si>
  <si>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</si>
  <si>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</si>
  <si>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</si>
  <si>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</si>
  <si>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</si>
  <si>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</si>
  <si>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</si>
  <si>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</si>
  <si>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</si>
  <si>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</si>
  <si>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</si>
  <si>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</si>
  <si>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</si>
  <si>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</si>
  <si>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</si>
  <si>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</si>
  <si>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</si>
  <si>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</si>
  <si>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</si>
  <si>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</si>
  <si>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</si>
  <si>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</si>
  <si>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</si>
  <si>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</si>
  <si>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</si>
  <si>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</si>
  <si>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</si>
  <si>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</si>
  <si>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</si>
  <si>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</si>
  <si>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</si>
  <si>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</si>
  <si>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</si>
  <si>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</si>
  <si>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</si>
  <si>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</si>
  <si>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</si>
  <si>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</si>
  <si>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</si>
  <si>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</si>
  <si>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</si>
  <si>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</si>
  <si>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</si>
  <si>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</si>
  <si>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</si>
  <si>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</si>
  <si>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</si>
  <si>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</si>
  <si>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</si>
  <si>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</si>
  <si>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</si>
  <si>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</si>
  <si>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</si>
  <si>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</si>
  <si>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</si>
  <si>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</si>
  <si>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</si>
  <si>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</si>
  <si>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</si>
  <si>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</si>
  <si>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</si>
  <si>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</si>
  <si>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</si>
  <si>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</si>
  <si>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</si>
  <si>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</si>
  <si>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</si>
  <si>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</si>
  <si>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</si>
  <si>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</si>
  <si>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</si>
  <si>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</si>
  <si>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</si>
  <si>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</si>
  <si>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</si>
  <si>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</si>
  <si>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</si>
  <si>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</si>
  <si>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</si>
  <si>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</si>
  <si>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</si>
  <si>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</si>
  <si>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</si>
  <si>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</si>
  <si>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</si>
  <si>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</si>
  <si>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</si>
  <si>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</si>
  <si>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</si>
  <si>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</si>
  <si>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</si>
  <si>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</si>
  <si>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</si>
  <si>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</si>
  <si>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</si>
  <si>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</si>
  <si>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</si>
  <si>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</si>
  <si>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</si>
  <si>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</si>
  <si>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</si>
  <si>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</si>
  <si>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</si>
  <si>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</si>
  <si>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</si>
  <si>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</si>
  <si>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</si>
  <si>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</si>
  <si>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</si>
  <si>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</si>
  <si>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</si>
  <si>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</si>
  <si>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</si>
  <si>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</si>
  <si>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</si>
  <si>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</si>
  <si>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</si>
  <si>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</si>
  <si>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</si>
  <si>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</si>
  <si>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</si>
  <si>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</si>
  <si>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</si>
  <si>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</si>
  <si>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</si>
  <si>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</si>
  <si>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</si>
  <si>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</si>
  <si>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</si>
  <si>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</si>
  <si>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</si>
  <si>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</si>
  <si>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</si>
  <si>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</si>
  <si>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</si>
  <si>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</si>
  <si>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</si>
  <si>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</si>
  <si>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</si>
  <si>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</si>
  <si>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</si>
  <si>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</si>
  <si>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</si>
  <si>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</si>
  <si>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</si>
  <si>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</si>
  <si>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</si>
  <si>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</si>
  <si>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</si>
  <si>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</si>
  <si>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</si>
  <si>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</si>
  <si>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</si>
  <si>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</si>
  <si>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</si>
  <si>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</si>
  <si>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</si>
  <si>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</si>
  <si>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</si>
  <si>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</si>
  <si>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</si>
  <si>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</si>
  <si>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</si>
  <si>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</si>
  <si>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</si>
  <si>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</si>
  <si>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</si>
  <si>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</si>
  <si>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</si>
  <si>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</si>
  <si>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</si>
  <si>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</si>
  <si>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</si>
  <si>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</si>
  <si>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</si>
  <si>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</si>
  <si>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</si>
  <si>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</si>
  <si>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</si>
  <si>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</si>
  <si>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</si>
  <si>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</si>
  <si>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</si>
  <si>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</si>
  <si>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</si>
  <si>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</si>
  <si>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</si>
  <si>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</si>
  <si>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</si>
  <si>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</si>
  <si>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</si>
  <si>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</si>
  <si>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</si>
  <si>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</si>
  <si>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</si>
  <si>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</si>
  <si>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</si>
  <si>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</si>
  <si>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</si>
  <si>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</si>
  <si>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</si>
  <si>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</si>
  <si>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</si>
  <si>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</si>
  <si>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</si>
  <si>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</si>
  <si>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</si>
  <si>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</si>
  <si>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</si>
  <si>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</si>
  <si>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</si>
  <si>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</si>
  <si>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</si>
  <si>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</si>
  <si>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</si>
  <si>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</si>
  <si>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</si>
  <si>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</si>
  <si>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</si>
  <si>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</si>
  <si>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</si>
  <si>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</si>
  <si>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</si>
  <si>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</si>
  <si>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</si>
  <si>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</si>
  <si>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</si>
  <si>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</si>
  <si>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</si>
  <si>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</si>
  <si>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</si>
  <si>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</si>
  <si>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</si>
  <si>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</si>
  <si>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</si>
  <si>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</si>
  <si>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</si>
  <si>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</si>
  <si>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</si>
  <si>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</si>
  <si>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</si>
  <si>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</si>
  <si>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</si>
  <si>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</si>
  <si>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</si>
  <si>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</si>
  <si>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</si>
  <si>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</si>
  <si>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</si>
  <si>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</si>
  <si>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</si>
  <si>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</si>
  <si>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</si>
  <si>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</si>
  <si>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</si>
  <si>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</si>
  <si>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</si>
  <si>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</si>
  <si>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</si>
  <si>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</si>
  <si>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</si>
  <si>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</si>
  <si>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</si>
  <si>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</si>
  <si>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</si>
  <si>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</si>
  <si>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</si>
  <si>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</si>
  <si>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</si>
  <si>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</si>
  <si>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</si>
  <si>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</si>
  <si>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</si>
  <si>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</si>
  <si>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</si>
  <si>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</si>
  <si>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</si>
  <si>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</si>
  <si>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</si>
  <si>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</si>
  <si>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</si>
  <si>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</si>
  <si>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</si>
  <si>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</si>
  <si>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</si>
  <si>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</si>
  <si>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</si>
  <si>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</si>
  <si>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</si>
  <si>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</si>
  <si>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</si>
  <si>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</si>
  <si>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</si>
  <si>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</si>
  <si>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</si>
  <si>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</si>
  <si>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</si>
  <si>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</si>
  <si>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</si>
  <si>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</si>
  <si>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</si>
  <si>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</si>
  <si>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</si>
  <si>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</si>
  <si>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</si>
  <si>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</si>
  <si>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</si>
  <si>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</si>
  <si>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</si>
  <si>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</si>
  <si>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</si>
  <si>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</si>
  <si>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</si>
  <si>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</si>
  <si>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</si>
  <si>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</si>
  <si>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</si>
  <si>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</si>
  <si>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</si>
  <si>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</si>
  <si>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</si>
  <si>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</si>
  <si>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</si>
  <si>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</si>
  <si>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</si>
  <si>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</si>
  <si>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</si>
  <si>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</si>
  <si>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</si>
  <si>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</si>
  <si>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</si>
  <si>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</si>
  <si>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</si>
  <si>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</si>
  <si>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</si>
  <si>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</si>
  <si>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</si>
  <si>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</si>
  <si>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</si>
  <si>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</si>
  <si>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</si>
  <si>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</si>
  <si>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</si>
  <si>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</si>
  <si>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</si>
  <si>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</si>
  <si>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</si>
  <si>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</si>
  <si>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</si>
  <si>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</si>
  <si>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</si>
  <si>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</si>
  <si>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</si>
  <si>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</si>
  <si>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</si>
  <si>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</si>
  <si>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</si>
  <si>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</si>
  <si>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</si>
  <si>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</si>
  <si>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</si>
  <si>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</si>
  <si>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</si>
  <si>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</si>
  <si>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</si>
  <si>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</si>
  <si>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</si>
  <si>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</si>
  <si>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</si>
  <si>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</si>
  <si>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</si>
  <si>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</si>
  <si>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</si>
  <si>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</si>
  <si>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</si>
  <si>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</si>
  <si>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</si>
  <si>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</si>
  <si>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</si>
  <si>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</si>
  <si>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</si>
  <si>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</si>
  <si>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</si>
  <si>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</si>
  <si>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</si>
  <si>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</si>
  <si>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</si>
  <si>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</si>
  <si>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</si>
  <si>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</si>
  <si>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</si>
  <si>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</si>
  <si>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</si>
  <si>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</si>
  <si>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</si>
  <si>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</si>
  <si>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</si>
  <si>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</si>
  <si>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</si>
  <si>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</si>
  <si>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</si>
  <si>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</si>
  <si>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</si>
  <si>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</si>
  <si>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</si>
  <si>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</si>
  <si>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</si>
  <si>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</si>
  <si>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</si>
  <si>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</si>
  <si>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</si>
  <si>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</si>
  <si>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</si>
  <si>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</si>
  <si>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</si>
  <si>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</si>
  <si>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</si>
  <si>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</si>
  <si>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</si>
  <si>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</si>
  <si>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</si>
  <si>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</si>
  <si>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</si>
  <si>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</si>
  <si>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</si>
  <si>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</si>
  <si>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</si>
  <si>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</si>
  <si>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</si>
  <si>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</si>
  <si>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</si>
  <si>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</si>
  <si>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</si>
  <si>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</si>
  <si>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</si>
  <si>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</si>
  <si>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</si>
  <si>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</si>
  <si>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</si>
  <si>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</si>
  <si>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</si>
  <si>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</si>
  <si>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</si>
  <si>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</si>
  <si>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</si>
  <si>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</si>
  <si>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</si>
  <si>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</si>
  <si>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</si>
  <si>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</si>
  <si>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</si>
  <si>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</si>
  <si>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</si>
  <si>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</si>
  <si>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</si>
  <si>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</si>
  <si>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</si>
  <si>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</si>
  <si>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</si>
  <si>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</si>
  <si>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</si>
  <si>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</si>
  <si>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</si>
  <si>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</si>
  <si>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</si>
  <si>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</si>
  <si>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</si>
  <si>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</si>
  <si>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</si>
  <si>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</si>
  <si>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</si>
  <si>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</si>
  <si>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</si>
  <si>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</si>
  <si>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</si>
  <si>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</si>
  <si>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</si>
  <si>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</si>
  <si>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</si>
  <si>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</si>
  <si>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</si>
  <si>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</si>
  <si>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</si>
  <si>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</si>
  <si>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</si>
  <si>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</si>
  <si>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</si>
  <si>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</si>
  <si>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</si>
  <si>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</si>
  <si>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</si>
  <si>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</si>
  <si>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</si>
  <si>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</si>
  <si>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</si>
  <si>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</si>
  <si>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</si>
  <si>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</si>
  <si>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</si>
  <si>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</si>
  <si>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</si>
  <si>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</si>
  <si>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</si>
  <si>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</si>
  <si>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</si>
  <si>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</si>
  <si>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</si>
  <si>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</si>
  <si>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</si>
  <si>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</si>
  <si>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</si>
  <si>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</si>
  <si>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</si>
  <si>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</si>
  <si>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</si>
  <si>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</si>
  <si>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</si>
  <si>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</si>
  <si>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</si>
  <si>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</si>
  <si>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</si>
  <si>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</si>
  <si>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</si>
  <si>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</si>
  <si>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</si>
  <si>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</si>
  <si>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</si>
  <si>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</si>
  <si>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</si>
  <si>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</si>
  <si>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</si>
  <si>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</si>
  <si>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</si>
  <si>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</si>
  <si>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</si>
  <si>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</si>
  <si>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</si>
  <si>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</si>
  <si>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</si>
  <si>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</si>
  <si>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</si>
  <si>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</si>
  <si>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</si>
  <si>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</si>
  <si>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</si>
  <si>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</si>
  <si>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</si>
  <si>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</si>
  <si>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</si>
  <si>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</si>
  <si>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</si>
  <si>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</si>
  <si>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</si>
  <si>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</si>
  <si>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</si>
  <si>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</si>
  <si>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</si>
  <si>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</si>
  <si>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</si>
  <si>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</si>
  <si>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</si>
  <si>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</si>
  <si>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</si>
  <si>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</si>
  <si>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</si>
  <si>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</si>
  <si>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</si>
  <si>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</si>
  <si>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</si>
  <si>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</si>
  <si>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</si>
  <si>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</si>
  <si>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</si>
  <si>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</si>
  <si>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</si>
  <si>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</si>
  <si>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</si>
  <si>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</si>
  <si>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</si>
  <si>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</si>
  <si>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</si>
  <si>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</si>
  <si>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</si>
  <si>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</si>
  <si>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</si>
  <si>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</si>
  <si>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</si>
  <si>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</si>
  <si>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</si>
  <si>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</si>
  <si>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</si>
  <si>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</si>
  <si>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</si>
  <si>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</si>
  <si>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</si>
  <si>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</si>
  <si>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</si>
  <si>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</si>
  <si>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</si>
  <si>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</si>
  <si>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</si>
  <si>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</si>
  <si>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</si>
  <si>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</si>
  <si>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</si>
  <si>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</si>
  <si>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</si>
  <si>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</si>
  <si>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</si>
  <si>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</si>
  <si>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</si>
  <si>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</si>
  <si>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</si>
  <si>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</si>
  <si>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</si>
  <si>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</si>
  <si>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</si>
  <si>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</si>
  <si>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</si>
  <si>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</si>
  <si>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</si>
  <si>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</si>
  <si>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</si>
  <si>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</si>
  <si>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</si>
  <si>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</si>
  <si>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</si>
  <si>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</si>
  <si>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</si>
  <si>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</si>
  <si>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</si>
  <si>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</si>
  <si>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</si>
  <si>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</si>
  <si>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</si>
  <si>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</si>
  <si>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</si>
  <si>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</si>
  <si>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</si>
  <si>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</si>
  <si>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</si>
  <si>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</si>
  <si>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</si>
  <si>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</si>
  <si>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</si>
  <si>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</si>
  <si>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</si>
  <si>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</si>
  <si>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</si>
  <si>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</si>
  <si>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</si>
  <si>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</si>
  <si>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</si>
  <si>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</si>
  <si>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</si>
  <si>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</si>
  <si>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</si>
  <si>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</si>
  <si>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</si>
  <si>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</si>
  <si>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</si>
  <si>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</si>
  <si>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</si>
  <si>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</si>
  <si>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</si>
  <si>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</si>
  <si>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</si>
  <si>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</si>
  <si>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</si>
  <si>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</si>
  <si>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</si>
  <si>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</si>
  <si>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</si>
  <si>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</si>
  <si>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</si>
  <si>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</si>
  <si>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</si>
  <si>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</si>
  <si>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</si>
  <si>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</si>
  <si>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</si>
  <si>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</si>
  <si>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</si>
  <si>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</si>
  <si>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</si>
  <si>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</si>
  <si>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</si>
  <si>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</si>
  <si>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</si>
  <si>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</si>
  <si>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</si>
  <si>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</si>
  <si>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</si>
  <si>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</si>
  <si>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</si>
  <si>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</si>
  <si>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</si>
  <si>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</si>
  <si>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</si>
  <si>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</si>
  <si>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</si>
  <si>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</si>
  <si>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</si>
  <si>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</si>
  <si>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</si>
  <si>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</si>
  <si>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</si>
  <si>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</si>
  <si>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</si>
  <si>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</si>
  <si>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</si>
  <si>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</si>
  <si>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</si>
  <si>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</si>
  <si>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</si>
  <si>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</si>
  <si>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</si>
  <si>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</si>
  <si>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</si>
  <si>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</si>
  <si>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</si>
  <si>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</si>
  <si>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</si>
  <si>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</si>
  <si>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</si>
  <si>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</si>
  <si>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</si>
  <si>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</si>
  <si>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</si>
  <si>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</si>
  <si>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</si>
  <si>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</si>
  <si>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</si>
  <si>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</si>
  <si>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</si>
  <si>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</si>
  <si>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</si>
  <si>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</si>
  <si>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</si>
  <si>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</si>
  <si>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</si>
  <si>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</si>
  <si>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</si>
  <si>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</si>
  <si>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</si>
  <si>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</si>
  <si>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</si>
  <si>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</si>
  <si>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</si>
  <si>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</si>
  <si>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</si>
  <si>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</si>
  <si>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</si>
  <si>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</si>
  <si>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</si>
  <si>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</si>
  <si>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</si>
  <si>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</si>
  <si>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</si>
  <si>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</si>
  <si>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</si>
  <si>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</si>
  <si>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</si>
  <si>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</si>
  <si>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</si>
  <si>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</si>
  <si>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</si>
  <si>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</si>
  <si>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</si>
  <si>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</si>
  <si>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</si>
  <si>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</si>
  <si>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</si>
  <si>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</si>
  <si>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</si>
  <si>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</si>
  <si>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</si>
  <si>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</si>
  <si>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</si>
  <si>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</si>
  <si>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</si>
  <si>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</si>
  <si>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</si>
  <si>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</si>
  <si>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</si>
  <si>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</si>
  <si>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</si>
  <si>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</si>
  <si>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</si>
  <si>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</si>
  <si>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</si>
  <si>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</si>
  <si>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</si>
  <si>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</si>
  <si>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</si>
  <si>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</si>
  <si>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</si>
  <si>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</si>
  <si>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</si>
  <si>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</si>
  <si>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</si>
  <si>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</si>
  <si>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</si>
  <si>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</si>
  <si>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</si>
  <si>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</si>
  <si>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</si>
  <si>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</si>
  <si>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</si>
  <si>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</si>
  <si>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</si>
  <si>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</si>
  <si>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</si>
  <si>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</si>
  <si>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</si>
  <si>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</si>
  <si>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</si>
  <si>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</si>
  <si>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</si>
  <si>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</si>
  <si>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</si>
  <si>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</si>
  <si>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</si>
  <si>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</si>
  <si>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</si>
  <si>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</si>
  <si>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</si>
  <si>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</si>
  <si>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</si>
  <si>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</si>
  <si>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</si>
  <si>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</si>
  <si>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</si>
  <si>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</si>
  <si>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</si>
  <si>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</si>
  <si>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</si>
  <si>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</si>
  <si>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</si>
  <si>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</si>
  <si>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</si>
  <si>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</si>
  <si>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</si>
  <si>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</si>
  <si>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</si>
  <si>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</si>
  <si>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</si>
  <si>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</si>
  <si>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</si>
  <si>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</si>
  <si>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</si>
  <si>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</si>
  <si>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</si>
  <si>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</si>
  <si>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</si>
  <si>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</si>
  <si>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</si>
  <si>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</si>
  <si>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</si>
  <si>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</si>
  <si>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</si>
  <si>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</si>
  <si>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</si>
  <si>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</si>
  <si>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</si>
  <si>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</si>
  <si>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</si>
  <si>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</si>
  <si>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</si>
  <si>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</si>
  <si>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</si>
  <si>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</si>
  <si>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</si>
  <si>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</si>
  <si>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</si>
  <si>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</si>
  <si>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</si>
  <si>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</si>
  <si>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</si>
  <si>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</si>
  <si>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</si>
  <si>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</si>
  <si>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</si>
  <si>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</si>
  <si>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</si>
  <si>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</si>
  <si>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</si>
  <si>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</si>
  <si>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</si>
  <si>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</si>
  <si>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</si>
  <si>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</si>
  <si>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</si>
  <si>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</si>
  <si>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</si>
  <si>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</si>
  <si>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</si>
  <si>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</si>
  <si>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</si>
  <si>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</si>
  <si>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</si>
  <si>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</si>
  <si>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</si>
  <si>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</si>
  <si>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</si>
  <si>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</si>
  <si>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</si>
  <si>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</si>
  <si>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</si>
  <si>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</si>
  <si>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</si>
  <si>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</si>
  <si>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</si>
  <si>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</si>
  <si>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</si>
  <si>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</si>
  <si>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</si>
  <si>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</si>
  <si>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</si>
  <si>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</si>
  <si>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</si>
  <si>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</si>
  <si>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</si>
  <si>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</si>
  <si>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</si>
  <si>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</si>
  <si>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</si>
  <si>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</si>
  <si>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</si>
  <si>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</si>
  <si>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</si>
  <si>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</si>
  <si>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</si>
  <si>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</si>
  <si>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</si>
  <si>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</si>
  <si>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</si>
  <si>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</si>
  <si>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</si>
  <si>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</si>
  <si>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</si>
  <si>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</si>
  <si>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</si>
  <si>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</si>
  <si>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</si>
  <si>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</si>
  <si>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</si>
  <si>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</si>
  <si>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</si>
  <si>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</si>
  <si>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</si>
  <si>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</si>
  <si>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</si>
  <si>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</si>
  <si>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</si>
  <si>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</si>
  <si>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</si>
  <si>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</si>
  <si>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</si>
  <si>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</si>
  <si>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</si>
  <si>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</si>
  <si>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</si>
  <si>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</si>
  <si>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</si>
  <si>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</si>
  <si>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</si>
  <si>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</si>
  <si>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</si>
  <si>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</si>
  <si>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</si>
  <si>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</si>
  <si>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</si>
  <si>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</si>
  <si>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</si>
  <si>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</si>
  <si>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</si>
  <si>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</si>
  <si>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</si>
  <si>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</si>
  <si>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</si>
  <si>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</si>
  <si>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</si>
  <si>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</si>
  <si>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</si>
  <si>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</si>
  <si>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</si>
  <si>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</si>
  <si>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</si>
  <si>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</si>
  <si>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</si>
  <si>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</si>
  <si>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</si>
  <si>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</si>
  <si>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</si>
  <si>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</si>
  <si>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</si>
  <si>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</si>
  <si>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</si>
  <si>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</si>
  <si>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</si>
  <si>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</si>
  <si>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</si>
  <si>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</si>
  <si>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</si>
  <si>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</si>
  <si>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</si>
  <si>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</si>
  <si>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</si>
  <si>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</si>
  <si>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</si>
  <si>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</si>
  <si>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</si>
  <si>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</si>
  <si>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</si>
  <si>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</si>
  <si>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</si>
  <si>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</si>
  <si>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</si>
  <si>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</si>
  <si>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</si>
  <si>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</si>
  <si>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</si>
  <si>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</si>
  <si>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</si>
  <si>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</si>
  <si>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</si>
  <si>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</si>
  <si>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</si>
  <si>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</si>
  <si>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</si>
  <si>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</si>
  <si>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</si>
  <si>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</si>
  <si>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</si>
  <si>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</si>
  <si>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</si>
  <si>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</si>
  <si>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</si>
  <si>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</si>
  <si>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</si>
  <si>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</si>
  <si>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</si>
  <si>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</si>
  <si>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</si>
  <si>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</si>
  <si>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</si>
  <si>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</si>
  <si>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</si>
  <si>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</si>
  <si>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</si>
  <si>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</si>
  <si>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</si>
  <si>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</si>
  <si>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</si>
  <si>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</si>
  <si>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</si>
  <si>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</si>
  <si>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</si>
  <si>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</si>
  <si>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</si>
  <si>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</si>
  <si>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</si>
  <si>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</si>
  <si>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</si>
  <si>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</si>
  <si>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</si>
  <si>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</si>
  <si>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</si>
  <si>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</si>
  <si>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</si>
  <si>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</si>
  <si>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</si>
  <si>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</si>
  <si>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</si>
  <si>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</si>
  <si>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</si>
  <si>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</si>
  <si>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</si>
  <si>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</si>
  <si>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</si>
  <si>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</si>
  <si>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</si>
  <si>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</si>
  <si>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</si>
  <si>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</si>
  <si>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</si>
  <si>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</si>
  <si>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</si>
  <si>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</si>
  <si>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</si>
  <si>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</si>
  <si>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</si>
  <si>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</si>
  <si>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</si>
  <si>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</si>
  <si>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</si>
  <si>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</si>
  <si>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</si>
  <si>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</si>
  <si>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</si>
  <si>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</si>
  <si>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</si>
  <si>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</si>
  <si>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</si>
  <si>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</si>
  <si>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</si>
  <si>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</si>
  <si>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</si>
  <si>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</si>
  <si>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</si>
  <si>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</si>
  <si>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</si>
  <si>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</si>
  <si>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</si>
  <si>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</si>
  <si>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</si>
  <si>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</si>
  <si>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</si>
  <si>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</si>
  <si>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</si>
  <si>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</si>
  <si>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</si>
  <si>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</si>
  <si>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</si>
  <si>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</si>
  <si>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</si>
  <si>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</si>
  <si>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</si>
  <si>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</si>
  <si>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</si>
  <si>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</si>
  <si>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</si>
  <si>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</si>
  <si>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</si>
  <si>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</si>
  <si>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</si>
  <si>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</si>
  <si>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</si>
  <si>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</si>
  <si>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</si>
  <si>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</si>
  <si>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</si>
  <si>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</si>
  <si>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</si>
  <si>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</si>
  <si>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</si>
  <si>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</si>
  <si>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</si>
  <si>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</si>
  <si>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</si>
  <si>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</si>
  <si>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</si>
  <si>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</si>
  <si>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</si>
  <si>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</si>
  <si>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</si>
  <si>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</si>
  <si>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</si>
  <si>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</si>
  <si>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</si>
  <si>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</si>
  <si>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</si>
  <si>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</si>
  <si>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</si>
  <si>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</si>
  <si>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</si>
  <si>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</si>
  <si>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</si>
  <si>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</si>
  <si>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</si>
  <si>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</si>
  <si>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</si>
  <si>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</si>
  <si>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</si>
  <si>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</si>
  <si>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</si>
  <si>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</si>
  <si>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</si>
  <si>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</si>
  <si>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</si>
  <si>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</si>
  <si>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</si>
  <si>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</si>
  <si>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</si>
  <si>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</si>
  <si>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</si>
  <si>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</si>
  <si>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</si>
  <si>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</si>
  <si>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</si>
  <si>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</si>
  <si>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</si>
  <si>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</si>
  <si>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</si>
  <si>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</si>
  <si>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</si>
  <si>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</si>
  <si>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</si>
  <si>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</si>
  <si>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</si>
  <si>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</si>
  <si>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</si>
  <si>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</si>
  <si>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</si>
  <si>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</si>
  <si>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</si>
  <si>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</si>
  <si>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</si>
  <si>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</si>
  <si>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</si>
  <si>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</si>
  <si>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</si>
  <si>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</si>
  <si>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</si>
  <si>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</si>
  <si>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</si>
  <si>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</si>
  <si>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</si>
  <si>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</si>
  <si>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</si>
  <si>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</si>
  <si>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</si>
  <si>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</si>
  <si>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</si>
  <si>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</si>
  <si>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</si>
  <si>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</si>
  <si>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</si>
  <si>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</si>
  <si>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</si>
  <si>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</si>
  <si>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</si>
  <si>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</si>
  <si>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</si>
  <si>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</si>
  <si>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</si>
  <si>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</si>
  <si>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</si>
  <si>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</si>
  <si>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</si>
  <si>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</si>
  <si>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</si>
  <si>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</si>
  <si>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</si>
  <si>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</si>
  <si>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</si>
  <si>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</si>
  <si>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</si>
  <si>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</si>
  <si>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</si>
  <si>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</si>
  <si>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</si>
  <si>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</si>
  <si>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</si>
  <si>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</si>
  <si>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</si>
  <si>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</si>
  <si>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</si>
  <si>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</si>
  <si>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</si>
  <si>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</si>
  <si>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</si>
  <si>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</si>
  <si>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</si>
  <si>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</si>
  <si>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</si>
  <si>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</si>
  <si>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</si>
  <si>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</si>
  <si>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</si>
  <si>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</si>
  <si>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</si>
  <si>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</si>
  <si>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</si>
  <si>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</si>
  <si>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</si>
  <si>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</si>
  <si>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</si>
  <si>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</si>
  <si>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</si>
  <si>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</si>
  <si>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</si>
  <si>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</si>
  <si>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</si>
  <si>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</si>
  <si>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</si>
  <si>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</si>
  <si>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</si>
  <si>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</si>
  <si>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</si>
  <si>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</si>
  <si>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</si>
  <si>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</si>
  <si>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</si>
  <si>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</si>
  <si>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</si>
  <si>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</si>
  <si>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</si>
  <si>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</si>
  <si>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</si>
  <si>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</si>
  <si>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</si>
  <si>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</si>
  <si>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</si>
  <si>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</si>
  <si>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</si>
  <si>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</si>
  <si>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</si>
  <si>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</si>
  <si>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</si>
  <si>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</si>
  <si>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</si>
  <si>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</si>
  <si>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</si>
  <si>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</si>
  <si>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</si>
  <si>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</si>
  <si>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</si>
  <si>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</si>
  <si>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</si>
  <si>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</si>
  <si>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</si>
  <si>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</si>
  <si>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</si>
  <si>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</si>
  <si>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</si>
  <si>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</si>
  <si>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</si>
  <si>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</si>
  <si>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</si>
  <si>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</si>
  <si>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</si>
  <si>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</si>
  <si>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</si>
  <si>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</si>
  <si>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</si>
  <si>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</si>
  <si>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</si>
  <si>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</si>
  <si>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</si>
  <si>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</si>
  <si>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</si>
  <si>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</si>
  <si>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</si>
  <si>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</si>
  <si>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</si>
  <si>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</si>
  <si>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</si>
  <si>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</si>
  <si>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</si>
  <si>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</si>
  <si>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</si>
  <si>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</si>
  <si>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</si>
  <si>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</si>
  <si>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</si>
  <si>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</si>
  <si>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</si>
  <si>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</si>
  <si>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</si>
  <si>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</si>
  <si>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</si>
  <si>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</si>
  <si>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</si>
  <si>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</si>
  <si>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</si>
  <si>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</si>
  <si>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</si>
  <si>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</si>
  <si>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</si>
  <si>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</si>
  <si>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</si>
  <si>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</si>
  <si>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</si>
  <si>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</si>
  <si>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</si>
  <si>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</si>
  <si>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</si>
  <si>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</si>
  <si>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</si>
  <si>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</si>
  <si>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</si>
  <si>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</si>
  <si>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</si>
  <si>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</si>
  <si>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</si>
  <si>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</si>
  <si>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</si>
  <si>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</si>
  <si>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</si>
  <si>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</si>
  <si>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</si>
  <si>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</si>
  <si>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</si>
  <si>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</si>
  <si>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</si>
  <si>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</si>
  <si>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</si>
  <si>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</si>
  <si>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</si>
  <si>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</si>
  <si>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</si>
  <si>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</si>
  <si>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</si>
  <si>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</si>
  <si>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</si>
  <si>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</si>
  <si>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</si>
  <si>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</si>
  <si>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</si>
  <si>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</si>
  <si>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</si>
  <si>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</si>
  <si>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</si>
  <si>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</si>
  <si>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</si>
  <si>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</si>
  <si>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</si>
  <si>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</si>
  <si>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</si>
  <si>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</si>
  <si>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</si>
  <si>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</si>
  <si>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</si>
  <si>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</si>
  <si>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</si>
  <si>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</si>
  <si>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</si>
  <si>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</si>
  <si>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</si>
  <si>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</si>
  <si>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</si>
  <si>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</si>
  <si>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</si>
  <si>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</si>
  <si>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</si>
  <si>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</si>
  <si>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</si>
  <si>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</si>
  <si>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</si>
  <si>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</si>
  <si>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</si>
  <si>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</si>
  <si>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</si>
  <si>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</si>
  <si>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</si>
  <si>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</si>
  <si>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</si>
  <si>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</si>
  <si>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</si>
  <si>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</si>
  <si>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</si>
  <si>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</si>
  <si>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</si>
  <si>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</si>
  <si>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</si>
  <si>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</si>
  <si>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</si>
  <si>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</si>
  <si>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</si>
  <si>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</si>
  <si>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</si>
  <si>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</si>
  <si>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</si>
  <si>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</si>
  <si>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</si>
  <si>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</si>
  <si>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</si>
  <si>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</si>
  <si>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</si>
  <si>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</si>
  <si>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</si>
  <si>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</si>
  <si>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</si>
  <si>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</si>
  <si>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</si>
  <si>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</si>
  <si>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</si>
  <si>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</si>
  <si>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</si>
  <si>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</si>
  <si>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</si>
  <si>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</si>
  <si>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</si>
  <si>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</si>
  <si>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</si>
  <si>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</si>
  <si>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</si>
  <si>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</si>
  <si>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</si>
  <si>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</si>
  <si>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</si>
  <si>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</si>
  <si>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</si>
  <si>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</si>
  <si>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</si>
  <si>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</si>
  <si>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</si>
  <si>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</si>
  <si>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</si>
  <si>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</si>
  <si>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</si>
  <si>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</si>
  <si>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</si>
  <si>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</si>
  <si>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</si>
  <si>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</si>
  <si>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</si>
  <si>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</si>
  <si>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</si>
  <si>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</si>
  <si>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</si>
  <si>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</si>
  <si>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</si>
  <si>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</si>
  <si>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</si>
  <si>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</si>
  <si>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</si>
  <si>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</si>
  <si>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</si>
  <si>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</si>
  <si>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</si>
  <si>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</si>
  <si>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</si>
  <si>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</si>
  <si>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</si>
  <si>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</si>
  <si>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</si>
  <si>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</si>
  <si>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</si>
  <si>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</si>
  <si>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</si>
  <si>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</si>
  <si>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</si>
  <si>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</si>
  <si>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</si>
  <si>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</si>
  <si>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</si>
  <si>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</si>
  <si>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</si>
  <si>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</si>
  <si>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</si>
  <si>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</si>
  <si>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</si>
  <si>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</si>
  <si>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</si>
  <si>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</si>
  <si>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</si>
  <si>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</si>
  <si>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</si>
  <si>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</si>
  <si>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</si>
  <si>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</si>
  <si>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</si>
  <si>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</si>
  <si>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</si>
  <si>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</si>
  <si>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</si>
  <si>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</si>
  <si>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</si>
  <si>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</si>
  <si>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</si>
  <si>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</si>
  <si>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</si>
  <si>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</si>
  <si>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</si>
  <si>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</si>
  <si>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</si>
  <si>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</si>
  <si>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</si>
  <si>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</si>
  <si>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</si>
  <si>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</si>
  <si>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</si>
  <si>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</si>
  <si>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</si>
  <si>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</si>
  <si>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</si>
  <si>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</si>
  <si>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</si>
  <si>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</si>
  <si>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</si>
  <si>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</si>
  <si>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</si>
  <si>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</si>
  <si>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</si>
  <si>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</si>
  <si>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</si>
  <si>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</si>
  <si>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</si>
  <si>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</si>
  <si>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</si>
  <si>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</si>
  <si>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</si>
  <si>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</si>
  <si>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</si>
  <si>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</si>
  <si>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</si>
  <si>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</si>
  <si>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</si>
  <si>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</si>
  <si>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</si>
  <si>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</si>
  <si>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</si>
  <si>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</si>
  <si>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</si>
  <si>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</si>
  <si>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</si>
  <si>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</si>
  <si>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</si>
  <si>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</si>
  <si>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</si>
  <si>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</si>
  <si>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</si>
  <si>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</si>
  <si>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</si>
  <si>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</si>
  <si>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</si>
  <si>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</si>
  <si>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</si>
  <si>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</si>
  <si>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</si>
  <si>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</si>
  <si>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</si>
  <si>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</si>
  <si>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</si>
  <si>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</si>
  <si>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</si>
  <si>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</si>
  <si>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</si>
  <si>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</si>
  <si>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</si>
  <si>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</si>
  <si>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</si>
  <si>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</si>
  <si>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</si>
  <si>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</si>
  <si>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</si>
  <si>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</si>
  <si>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</si>
  <si>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</si>
  <si>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</si>
  <si>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</si>
  <si>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</si>
  <si>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</si>
  <si>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</si>
  <si>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</si>
  <si>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</si>
  <si>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</si>
  <si>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</si>
  <si>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</si>
  <si>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</si>
  <si>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</si>
  <si>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</si>
  <si>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</si>
  <si>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</si>
  <si>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</si>
  <si>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</si>
  <si>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</si>
  <si>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</si>
  <si>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</si>
  <si>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</si>
  <si>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</si>
  <si>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</si>
  <si>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</si>
  <si>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</si>
  <si>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</si>
  <si>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</si>
  <si>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</si>
  <si>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</si>
  <si>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</si>
  <si>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</si>
  <si>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</si>
  <si>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</si>
  <si>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</si>
  <si>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</si>
  <si>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</si>
  <si>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</si>
  <si>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</si>
  <si>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</si>
  <si>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</si>
  <si>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</si>
  <si>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</si>
  <si>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</si>
  <si>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</si>
  <si>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</si>
  <si>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</si>
  <si>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</si>
  <si>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</si>
  <si>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</si>
  <si>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</si>
  <si>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</si>
  <si>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</si>
  <si>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</si>
  <si>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</si>
  <si>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</si>
  <si>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</si>
  <si>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</si>
  <si>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</si>
  <si>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</si>
  <si>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</si>
  <si>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</si>
  <si>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</si>
  <si>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</si>
  <si>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</si>
  <si>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</si>
  <si>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</si>
  <si>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</si>
  <si>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</si>
  <si>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</si>
  <si>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</si>
  <si>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</si>
  <si>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</si>
  <si>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</si>
  <si>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</si>
  <si>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</si>
  <si>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</si>
  <si>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</si>
  <si>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</si>
  <si>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</si>
  <si>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</si>
  <si>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</si>
  <si>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</si>
  <si>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</si>
  <si>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</si>
  <si>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</si>
  <si>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</si>
  <si>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</si>
  <si>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</si>
  <si>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</si>
  <si>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</si>
  <si>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</si>
  <si>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</si>
  <si>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</si>
  <si>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</si>
  <si>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</si>
  <si>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</si>
  <si>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</si>
  <si>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</si>
  <si>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</si>
  <si>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</si>
  <si>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</si>
  <si>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</si>
  <si>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</si>
  <si>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</si>
  <si>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</si>
  <si>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</si>
  <si>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</si>
  <si>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</si>
  <si>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</si>
  <si>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</si>
  <si>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</si>
  <si>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</si>
  <si>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</si>
  <si>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</si>
  <si>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</si>
  <si>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</si>
  <si>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</si>
  <si>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</si>
  <si>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</si>
  <si>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</si>
  <si>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</si>
  <si>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</si>
  <si>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</si>
  <si>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</si>
  <si>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</si>
  <si>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</si>
  <si>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</si>
  <si>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</si>
  <si>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</si>
  <si>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</si>
  <si>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</si>
  <si>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</si>
  <si>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</si>
  <si>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</si>
  <si>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</si>
  <si>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</si>
  <si>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</si>
  <si>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</si>
  <si>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</si>
  <si>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</si>
  <si>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</si>
  <si>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</si>
  <si>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</si>
  <si>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</si>
  <si>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</si>
  <si>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</si>
  <si>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</si>
  <si>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</si>
  <si>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</si>
  <si>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</si>
  <si>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</si>
  <si>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</si>
  <si>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</si>
  <si>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</si>
  <si>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</si>
  <si>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</si>
  <si>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</si>
  <si>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</si>
  <si>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</si>
  <si>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</si>
  <si>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</si>
  <si>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</si>
  <si>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</si>
  <si>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</si>
  <si>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</si>
  <si>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</si>
  <si>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</si>
  <si>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</si>
  <si>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</si>
  <si>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</si>
  <si>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</si>
  <si>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</si>
  <si>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</si>
  <si>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</si>
  <si>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</si>
  <si>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</si>
  <si>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</si>
  <si>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</si>
  <si>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</si>
  <si>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</si>
  <si>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</si>
  <si>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</si>
  <si>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</si>
  <si>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</si>
  <si>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</si>
  <si>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</si>
  <si>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</si>
  <si>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</si>
  <si>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</si>
  <si>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</si>
  <si>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</si>
  <si>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</si>
  <si>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</si>
  <si>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</si>
  <si>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</si>
  <si>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</si>
  <si>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</si>
  <si>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</si>
  <si>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</si>
  <si>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</si>
  <si>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</si>
  <si>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</si>
  <si>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</si>
  <si>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</si>
  <si>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</si>
  <si>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</si>
  <si>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</si>
  <si>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</si>
  <si>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</si>
  <si>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</si>
  <si>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</si>
  <si>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</si>
  <si>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</si>
  <si>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</si>
  <si>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</si>
  <si>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</si>
  <si>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</si>
  <si>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</si>
  <si>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</si>
  <si>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</si>
  <si>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</si>
  <si>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</si>
  <si>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</si>
  <si>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</si>
  <si>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</si>
  <si>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</si>
  <si>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</si>
  <si>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</si>
  <si>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</si>
  <si>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</si>
  <si>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</si>
  <si>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</si>
  <si>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</si>
  <si>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</si>
  <si>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</si>
  <si>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</si>
  <si>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</si>
  <si>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</si>
  <si>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</si>
  <si>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</si>
  <si>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</si>
  <si>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</si>
  <si>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</si>
  <si>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</si>
  <si>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</si>
  <si>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</si>
  <si>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</si>
  <si>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</si>
  <si>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</si>
  <si>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</si>
  <si>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</si>
  <si>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</si>
  <si>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</si>
  <si>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</si>
  <si>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</si>
  <si>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</si>
  <si>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</si>
  <si>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</si>
  <si>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</si>
  <si>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</si>
  <si>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</si>
  <si>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</si>
  <si>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</si>
  <si>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</si>
  <si>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</si>
  <si>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</si>
  <si>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</si>
  <si>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</si>
  <si>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</si>
  <si>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</si>
  <si>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</si>
  <si>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</si>
  <si>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</si>
  <si>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</si>
  <si>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</si>
  <si>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</si>
  <si>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</si>
  <si>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</si>
  <si>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</si>
  <si>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</si>
  <si>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</si>
  <si>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</si>
  <si>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</si>
  <si>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</si>
  <si>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</si>
  <si>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</si>
  <si>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</si>
  <si>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</si>
  <si>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</si>
  <si>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</si>
  <si>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</si>
  <si>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</si>
  <si>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</si>
  <si>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</si>
  <si>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</si>
  <si>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</si>
  <si>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</si>
  <si>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</si>
  <si>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</si>
  <si>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</si>
  <si>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</si>
  <si>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</si>
  <si>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</si>
  <si>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</si>
  <si>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</si>
  <si>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</si>
  <si>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</si>
  <si>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</si>
  <si>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</si>
  <si>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</si>
  <si>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</si>
  <si>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</si>
  <si>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</si>
  <si>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</si>
  <si>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</si>
  <si>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</si>
  <si>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</si>
  <si>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</si>
  <si>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</si>
  <si>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</si>
  <si>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</si>
  <si>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</si>
  <si>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</si>
  <si>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</si>
  <si>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</si>
  <si>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</si>
  <si>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</si>
  <si>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</si>
  <si>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</si>
  <si>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</si>
  <si>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</si>
  <si>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</si>
  <si>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</si>
  <si>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</si>
  <si>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</si>
  <si>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</si>
  <si>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</si>
  <si>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</si>
  <si>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</si>
  <si>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</si>
  <si>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</si>
  <si>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</si>
  <si>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</si>
  <si>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</si>
  <si>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</si>
  <si>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</si>
  <si>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</si>
  <si>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</si>
  <si>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</si>
  <si>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</si>
  <si>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</si>
  <si>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</si>
  <si>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</si>
  <si>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</si>
  <si>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</si>
  <si>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</si>
  <si>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</si>
  <si>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</si>
  <si>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</si>
  <si>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</si>
  <si>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</si>
  <si>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</si>
  <si>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</si>
  <si>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</si>
  <si>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</si>
  <si>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</si>
  <si>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</si>
  <si>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</si>
  <si>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</si>
  <si>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</si>
  <si>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</si>
  <si>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</si>
  <si>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</si>
  <si>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</si>
  <si>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</si>
  <si>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</si>
  <si>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</si>
  <si>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</si>
  <si>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</si>
  <si>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</si>
  <si>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</si>
  <si>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</si>
  <si>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</si>
  <si>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</si>
  <si>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</si>
  <si>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</si>
  <si>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</si>
  <si>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</si>
  <si>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</si>
  <si>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</si>
  <si>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</si>
  <si>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</si>
  <si>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</si>
  <si>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</si>
  <si>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</si>
  <si>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</si>
  <si>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</si>
  <si>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</si>
  <si>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</si>
  <si>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</si>
  <si>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</si>
  <si>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</si>
  <si>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</si>
  <si>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</si>
  <si>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</si>
  <si>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</si>
  <si>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</si>
  <si>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</si>
  <si>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</si>
  <si>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</si>
  <si>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</si>
  <si>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</si>
  <si>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</si>
  <si>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</si>
  <si>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</si>
  <si>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</si>
  <si>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</si>
  <si>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</si>
  <si>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</si>
  <si>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</si>
  <si>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</si>
  <si>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</si>
  <si>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</si>
  <si>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</si>
  <si>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</si>
  <si>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</si>
  <si>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</si>
  <si>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</si>
  <si>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</si>
  <si>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</si>
  <si>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</si>
  <si>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</si>
  <si>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</si>
  <si>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</si>
  <si>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</si>
  <si>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</si>
  <si>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</si>
  <si>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</si>
  <si>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</si>
  <si>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</si>
  <si>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</si>
  <si>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</si>
  <si>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</si>
  <si>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</si>
  <si>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</si>
  <si>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</si>
  <si>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</si>
  <si>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</si>
  <si>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</si>
  <si>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</si>
  <si>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</si>
  <si>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</si>
  <si>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</si>
  <si>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</si>
  <si>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</si>
  <si>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</si>
  <si>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</si>
  <si>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</si>
  <si>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</si>
  <si>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</si>
  <si>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</si>
  <si>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</si>
  <si>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</si>
  <si>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</si>
  <si>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</si>
  <si>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</si>
  <si>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</si>
  <si>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</si>
  <si>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</si>
  <si>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</si>
  <si>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</si>
  <si>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</si>
  <si>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</si>
  <si>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</si>
  <si>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</si>
  <si>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</si>
  <si>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</si>
  <si>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</si>
  <si>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</si>
  <si>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</si>
  <si>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</si>
  <si>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</si>
  <si>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</si>
  <si>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</si>
  <si>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</si>
  <si>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</si>
  <si>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</si>
  <si>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</si>
  <si>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</si>
  <si>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</si>
  <si>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</si>
  <si>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</si>
  <si>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</si>
  <si>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</si>
  <si>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</si>
  <si>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</si>
  <si>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</si>
  <si>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</si>
  <si>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</si>
  <si>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</si>
  <si>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</si>
  <si>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</si>
  <si>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</si>
  <si>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</si>
  <si>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</si>
  <si>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</si>
  <si>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</si>
  <si>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</si>
  <si>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</si>
  <si>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</si>
  <si>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</si>
  <si>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</si>
  <si>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</si>
  <si>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</si>
  <si>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</si>
  <si>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</si>
  <si>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</si>
  <si>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</si>
  <si>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</si>
  <si>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</si>
  <si>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</si>
  <si>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</si>
  <si>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</si>
  <si>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</si>
  <si>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</si>
  <si>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</si>
  <si>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</si>
  <si>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</si>
  <si>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</si>
  <si>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</si>
  <si>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</si>
  <si>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</si>
  <si>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</si>
  <si>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</si>
  <si>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</si>
  <si>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</si>
  <si>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</si>
  <si>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</si>
  <si>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</si>
  <si>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</si>
  <si>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</si>
  <si>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</si>
  <si>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</si>
  <si>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</si>
  <si>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</si>
  <si>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</si>
  <si>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</si>
  <si>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</si>
  <si>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</si>
  <si>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</si>
  <si>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</si>
  <si>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</si>
  <si>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</si>
  <si>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</si>
  <si>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</si>
  <si>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</si>
  <si>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</si>
  <si>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</si>
  <si>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</si>
  <si>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</si>
  <si>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</si>
  <si>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</si>
  <si>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</si>
  <si>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</si>
  <si>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</si>
  <si>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</si>
  <si>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</si>
  <si>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</si>
  <si>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</si>
  <si>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</si>
  <si>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</si>
  <si>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</si>
  <si>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</si>
  <si>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</si>
  <si>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</si>
  <si>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</si>
  <si>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</si>
  <si>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</si>
  <si>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</si>
  <si>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</si>
  <si>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</si>
  <si>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</si>
  <si>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</si>
  <si>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</si>
  <si>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</si>
  <si>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</si>
  <si>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</si>
  <si>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</si>
  <si>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</si>
  <si>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</si>
  <si>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</si>
  <si>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</si>
  <si>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</si>
  <si>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</si>
  <si>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</si>
  <si>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</si>
  <si>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</si>
  <si>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</si>
  <si>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</si>
  <si>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</si>
  <si>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</si>
  <si>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</si>
  <si>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</si>
  <si>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</si>
  <si>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</si>
  <si>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</si>
  <si>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</si>
  <si>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</si>
  <si>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</si>
  <si>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</si>
  <si>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</si>
  <si>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</si>
  <si>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</si>
  <si>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</si>
  <si>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</si>
  <si>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</si>
  <si>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</si>
  <si>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</si>
  <si>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</si>
  <si>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</si>
  <si>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</si>
  <si>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</si>
  <si>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</si>
  <si>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</si>
  <si>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</si>
  <si>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</si>
  <si>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</si>
  <si>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</si>
  <si>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</si>
  <si>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</si>
  <si>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</si>
  <si>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</si>
  <si>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</si>
  <si>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</si>
  <si>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</si>
  <si>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</si>
  <si>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</si>
  <si>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</si>
  <si>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</si>
  <si>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</si>
  <si>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</si>
  <si>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</si>
  <si>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</si>
  <si>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</si>
  <si>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</si>
  <si>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</si>
  <si>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</si>
  <si>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</si>
  <si>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</si>
  <si>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</si>
  <si>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</si>
  <si>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</si>
  <si>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</si>
  <si>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</si>
  <si>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</si>
  <si>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</si>
  <si>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</si>
  <si>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</si>
  <si>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</si>
  <si>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</si>
  <si>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</si>
  <si>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</si>
  <si>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</si>
  <si>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</si>
  <si>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</si>
  <si>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</si>
  <si>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</si>
  <si>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</si>
  <si>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</si>
  <si>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</si>
  <si>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</si>
  <si>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</si>
  <si>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</si>
  <si>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</si>
  <si>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</si>
  <si>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</si>
  <si>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</si>
  <si>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</si>
  <si>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</si>
  <si>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</si>
  <si>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</si>
  <si>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</si>
  <si>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</si>
  <si>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</si>
  <si>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</si>
  <si>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</si>
  <si>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</si>
  <si>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</si>
  <si>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</si>
  <si>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</si>
  <si>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</si>
  <si>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</si>
  <si>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</si>
  <si>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</si>
  <si>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</si>
  <si>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</si>
  <si>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</si>
  <si>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</si>
  <si>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</si>
  <si>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</si>
  <si>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</si>
  <si>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</si>
  <si>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</si>
  <si>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</si>
  <si>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</si>
  <si>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</si>
  <si>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</si>
  <si>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</si>
  <si>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</si>
  <si>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</si>
  <si>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</si>
  <si>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</si>
  <si>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</si>
  <si>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</si>
  <si>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</si>
  <si>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</si>
  <si>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</si>
  <si>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</si>
  <si>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</si>
  <si>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</si>
  <si>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</si>
  <si>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</si>
  <si>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</si>
  <si>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</si>
  <si>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</si>
  <si>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</si>
  <si>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</si>
  <si>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</si>
  <si>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</si>
  <si>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</si>
  <si>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</si>
  <si>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</si>
  <si>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</si>
  <si>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</si>
  <si>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</si>
  <si>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</si>
  <si>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</si>
  <si>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</si>
  <si>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</si>
  <si>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</si>
  <si>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</si>
  <si>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</si>
  <si>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</si>
  <si>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</si>
  <si>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</si>
  <si>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</si>
  <si>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</si>
  <si>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</si>
  <si>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</si>
  <si>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</si>
  <si>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</si>
  <si>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</si>
  <si>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</si>
  <si>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</si>
  <si>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</si>
  <si>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</si>
  <si>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</si>
  <si>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</si>
  <si>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</si>
  <si>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</si>
  <si>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</si>
  <si>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</si>
  <si>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</si>
  <si>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</si>
  <si>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</si>
  <si>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</si>
  <si>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</si>
  <si>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</si>
  <si>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</si>
  <si>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</si>
  <si>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</si>
  <si>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</si>
  <si>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</si>
  <si>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</si>
  <si>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</si>
  <si>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</si>
  <si>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</si>
  <si>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</si>
  <si>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</si>
  <si>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</si>
  <si>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</si>
  <si>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</si>
  <si>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</si>
  <si>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</si>
  <si>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</si>
  <si>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</si>
  <si>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</si>
  <si>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</si>
  <si>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</si>
  <si>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</si>
  <si>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</si>
  <si>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</si>
  <si>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</si>
  <si>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</si>
  <si>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</si>
  <si>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</si>
  <si>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</si>
  <si>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</si>
  <si>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</si>
  <si>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</si>
  <si>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</si>
  <si>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</si>
  <si>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</si>
  <si>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</si>
  <si>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</si>
  <si>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</si>
  <si>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</si>
  <si>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</si>
  <si>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</si>
  <si>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</si>
  <si>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</si>
  <si>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</si>
  <si>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</si>
  <si>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</si>
  <si>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</si>
  <si>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</si>
  <si>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</si>
  <si>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</si>
  <si>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</si>
  <si>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</si>
  <si>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</si>
  <si>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</si>
  <si>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</si>
  <si>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</si>
  <si>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</si>
  <si>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</si>
  <si>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</si>
  <si>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</si>
  <si>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</si>
  <si>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</si>
  <si>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</si>
  <si>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</si>
  <si>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</si>
  <si>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</si>
  <si>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</si>
  <si>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</si>
  <si>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</si>
  <si>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</si>
  <si>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</si>
  <si>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</si>
  <si>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</si>
  <si>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</si>
  <si>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</si>
  <si>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</si>
  <si>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</si>
  <si>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</si>
  <si>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</si>
  <si>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</si>
  <si>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</si>
  <si>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</si>
  <si>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</si>
  <si>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</si>
  <si>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</si>
  <si>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</si>
  <si>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</si>
  <si>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</si>
  <si>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</si>
  <si>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</si>
  <si>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</si>
  <si>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</si>
  <si>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</si>
  <si>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</si>
  <si>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</si>
  <si>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</si>
  <si>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</si>
  <si>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</si>
  <si>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</si>
  <si>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</si>
  <si>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</si>
  <si>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</si>
  <si>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</si>
  <si>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</si>
  <si>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</si>
  <si>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</si>
  <si>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</si>
  <si>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</si>
  <si>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</si>
  <si>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</si>
  <si>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</si>
  <si>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</si>
  <si>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</si>
  <si>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</si>
  <si>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</si>
  <si>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</si>
  <si>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</si>
  <si>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</si>
  <si>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</si>
  <si>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</si>
  <si>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</si>
  <si>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</si>
  <si>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</si>
  <si>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</si>
  <si>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</si>
  <si>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</si>
  <si>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</si>
  <si>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</si>
  <si>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</si>
  <si>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</si>
  <si>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</si>
  <si>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</si>
  <si>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</si>
  <si>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</si>
  <si>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</si>
  <si>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</si>
  <si>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</si>
  <si>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</si>
  <si>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</si>
  <si>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</si>
  <si>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</si>
  <si>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</si>
  <si>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</si>
  <si>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</si>
  <si>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</si>
  <si>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</si>
  <si>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</si>
  <si>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</si>
  <si>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</si>
  <si>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</si>
  <si>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</si>
  <si>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</si>
  <si>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</si>
  <si>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</si>
  <si>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</si>
  <si>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</si>
  <si>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</si>
  <si>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</si>
  <si>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</si>
  <si>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</si>
  <si>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</si>
  <si>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</si>
  <si>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</si>
  <si>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</si>
  <si>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</si>
  <si>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</si>
  <si>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</si>
  <si>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</si>
  <si>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</si>
  <si>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</si>
  <si>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</si>
  <si>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</si>
  <si>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</si>
  <si>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</si>
  <si>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</si>
  <si>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</si>
  <si>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</si>
  <si>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</si>
  <si>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</si>
  <si>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</si>
  <si>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</si>
  <si>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</si>
  <si>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</si>
  <si>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</si>
  <si>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</si>
  <si>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</si>
  <si>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</si>
  <si>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</si>
  <si>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</si>
  <si>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</si>
  <si>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</si>
  <si>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</si>
  <si>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</si>
  <si>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</si>
  <si>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</si>
  <si>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</si>
  <si>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</si>
  <si>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</si>
  <si>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</si>
  <si>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</si>
  <si>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</si>
  <si>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</si>
  <si>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</si>
  <si>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</si>
  <si>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</si>
  <si>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</si>
  <si>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</si>
  <si>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</si>
  <si>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</si>
  <si>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</si>
  <si>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</si>
  <si>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</si>
  <si>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</si>
  <si>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</si>
  <si>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</si>
  <si>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</si>
  <si>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</si>
  <si>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</si>
  <si>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</si>
  <si>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</si>
  <si>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</si>
  <si>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</si>
  <si>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</si>
  <si>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</si>
  <si>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</si>
  <si>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</si>
  <si>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</si>
  <si>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</si>
  <si>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</si>
  <si>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</si>
  <si>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</si>
  <si>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</si>
  <si>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</si>
  <si>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</si>
  <si>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</si>
  <si>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</si>
  <si>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</si>
  <si>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</si>
  <si>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</si>
  <si>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</si>
  <si>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</si>
  <si>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</si>
  <si>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</si>
  <si>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</si>
  <si>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</si>
  <si>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</si>
  <si>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</si>
  <si>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</si>
  <si>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</si>
  <si>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</si>
  <si>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</si>
  <si>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</si>
  <si>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</si>
  <si>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</si>
  <si>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</si>
  <si>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</si>
  <si>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</si>
  <si>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</si>
  <si>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</si>
  <si>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</si>
  <si>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</si>
  <si>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</si>
  <si>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</si>
  <si>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</si>
  <si>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</si>
  <si>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</si>
  <si>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</si>
  <si>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</si>
  <si>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</si>
  <si>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</si>
  <si>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</si>
  <si>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</si>
  <si>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</si>
  <si>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</si>
  <si>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</si>
  <si>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</si>
  <si>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</si>
  <si>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</si>
  <si>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</si>
  <si>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</si>
  <si>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</si>
  <si>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</si>
  <si>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</si>
  <si>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</si>
  <si>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</si>
  <si>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</si>
  <si>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</si>
  <si>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</si>
  <si>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</si>
  <si>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</si>
  <si>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</si>
  <si>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</si>
  <si>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</si>
  <si>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</si>
  <si>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</si>
  <si>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</si>
  <si>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</si>
  <si>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</si>
  <si>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</si>
  <si>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</si>
  <si>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</si>
  <si>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</si>
  <si>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</si>
  <si>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</si>
  <si>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</si>
  <si>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</si>
  <si>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</si>
  <si>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</si>
  <si>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</si>
  <si>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</si>
  <si>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</si>
  <si>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</si>
  <si>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</si>
  <si>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</si>
  <si>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</si>
  <si>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</si>
  <si>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</si>
  <si>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</si>
  <si>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</si>
  <si>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</si>
  <si>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</si>
  <si>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</si>
  <si>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</si>
  <si>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</si>
  <si>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</si>
  <si>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</si>
  <si>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</si>
  <si>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</si>
  <si>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</si>
  <si>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</si>
  <si>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</si>
  <si>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</si>
  <si>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</si>
  <si>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</si>
  <si>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</si>
  <si>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</si>
  <si>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</si>
  <si>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</si>
  <si>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</si>
  <si>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</si>
  <si>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</si>
  <si>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</si>
  <si>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</si>
  <si>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</si>
  <si>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</si>
  <si>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</si>
  <si>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</si>
  <si>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</si>
  <si>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</si>
  <si>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</si>
  <si>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</si>
  <si>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</si>
  <si>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</si>
  <si>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</si>
  <si>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</si>
  <si>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</si>
  <si>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</si>
  <si>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</si>
  <si>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</si>
  <si>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</si>
  <si>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</si>
  <si>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</si>
  <si>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</si>
  <si>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</si>
  <si>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</si>
  <si>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</si>
  <si>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</si>
  <si>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</si>
  <si>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</si>
  <si>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</si>
  <si>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</si>
  <si>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</si>
  <si>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</si>
  <si>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</si>
  <si>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</si>
  <si>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</si>
  <si>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</si>
  <si>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</si>
  <si>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</si>
  <si>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</si>
  <si>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</si>
  <si>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</si>
  <si>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</si>
  <si>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</si>
  <si>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</si>
  <si>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</si>
  <si>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</si>
  <si>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</si>
  <si>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</si>
  <si>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</si>
  <si>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</si>
  <si>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</si>
  <si>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</si>
  <si>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</si>
  <si>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</si>
  <si>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</si>
  <si>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</si>
  <si>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</si>
  <si>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</si>
  <si>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</si>
  <si>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</si>
  <si>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</si>
  <si>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</si>
  <si>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</si>
  <si>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</si>
  <si>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</si>
  <si>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</si>
  <si>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</si>
  <si>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</si>
  <si>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</si>
  <si>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</si>
  <si>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</si>
  <si>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</si>
  <si>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</si>
  <si>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</si>
  <si>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</si>
  <si>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</si>
  <si>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</si>
  <si>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</si>
  <si>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</si>
  <si>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</si>
  <si>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</si>
  <si>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</si>
  <si>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</si>
  <si>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</si>
  <si>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</si>
  <si>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</si>
  <si>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</si>
  <si>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</si>
  <si>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</si>
  <si>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</si>
  <si>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</si>
  <si>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</si>
  <si>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</si>
  <si>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</si>
  <si>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</si>
  <si>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</si>
  <si>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</si>
  <si>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</si>
  <si>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</si>
  <si>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</si>
  <si>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</si>
  <si>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</si>
  <si>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</si>
  <si>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</si>
  <si>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</si>
  <si>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</si>
  <si>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</si>
  <si>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</si>
  <si>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</si>
  <si>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</si>
  <si>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</si>
  <si>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</si>
  <si>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</si>
  <si>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</si>
  <si>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</si>
  <si>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</si>
  <si>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</si>
  <si>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</si>
  <si>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</si>
  <si>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</si>
  <si>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</si>
  <si>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</si>
  <si>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</si>
  <si>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</si>
  <si>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</si>
  <si>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</si>
  <si>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</si>
  <si>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</si>
  <si>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</si>
  <si>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</si>
  <si>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</si>
  <si>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</si>
  <si>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</si>
  <si>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</si>
  <si>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</si>
  <si>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</si>
  <si>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</si>
  <si>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</si>
  <si>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</si>
  <si>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</si>
  <si>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</si>
  <si>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</si>
  <si>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</si>
  <si>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</si>
  <si>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</si>
  <si>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</si>
  <si>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</si>
  <si>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</si>
  <si>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</si>
  <si>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</si>
  <si>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</si>
  <si>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</si>
  <si>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</si>
  <si>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</si>
  <si>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</si>
  <si>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</si>
  <si>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</si>
  <si>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</si>
  <si>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</si>
  <si>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</si>
  <si>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</si>
  <si>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</si>
  <si>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</si>
  <si>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</si>
  <si>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</si>
  <si>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</si>
  <si>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</si>
  <si>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</si>
  <si>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</si>
  <si>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</si>
  <si>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</si>
  <si>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</si>
  <si>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</si>
  <si>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</si>
  <si>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</si>
  <si>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</si>
  <si>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</si>
  <si>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</si>
  <si>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</si>
  <si>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</si>
  <si>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</si>
  <si>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</si>
  <si>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</si>
  <si>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</si>
  <si>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</si>
  <si>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</si>
  <si>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</si>
  <si>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</si>
  <si>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</si>
  <si>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</si>
  <si>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</si>
  <si>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</si>
  <si>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</si>
  <si>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</si>
  <si>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</si>
  <si>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</si>
  <si>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</si>
  <si>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</si>
  <si>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</si>
  <si>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</si>
  <si>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</si>
  <si>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</si>
  <si>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</si>
  <si>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</si>
  <si>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</si>
  <si>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</si>
  <si>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</si>
  <si>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</si>
  <si>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</si>
  <si>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</si>
  <si>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</si>
  <si>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</si>
  <si>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</si>
  <si>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</si>
  <si>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</si>
  <si>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</si>
  <si>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</si>
  <si>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</si>
  <si>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</si>
  <si>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</si>
  <si>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</si>
  <si>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</si>
  <si>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</si>
  <si>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</si>
  <si>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</si>
  <si>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</si>
  <si>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</si>
  <si>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</si>
  <si>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</si>
  <si>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</si>
  <si>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</si>
  <si>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</si>
  <si>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</si>
  <si>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</si>
  <si>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</si>
  <si>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</si>
  <si>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</si>
  <si>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</si>
  <si>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</si>
  <si>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</si>
  <si>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</si>
  <si>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</si>
  <si>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</si>
  <si>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</si>
  <si>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</si>
  <si>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</si>
  <si>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</si>
  <si>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</si>
  <si>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</si>
  <si>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</si>
  <si>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</si>
  <si>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</si>
  <si>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</si>
  <si>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</si>
  <si>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</si>
  <si>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</si>
  <si>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</si>
  <si>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</si>
  <si>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</si>
  <si>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</si>
  <si>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</si>
  <si>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</si>
  <si>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</si>
  <si>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</si>
  <si>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</si>
  <si>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</si>
  <si>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</si>
  <si>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</si>
  <si>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</si>
  <si>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</si>
  <si>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</si>
  <si>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</si>
  <si>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</si>
  <si>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</si>
  <si>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</si>
  <si>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</si>
  <si>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</si>
  <si>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</si>
  <si>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</si>
  <si>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</si>
  <si>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</si>
  <si>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</si>
  <si>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</si>
  <si>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</si>
  <si>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</si>
  <si>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</si>
  <si>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</si>
  <si>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</si>
  <si>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</si>
  <si>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</si>
  <si>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</si>
  <si>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</si>
  <si>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</si>
  <si>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</si>
  <si>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</si>
  <si>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</si>
  <si>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</si>
  <si>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</si>
  <si>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</si>
  <si>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</si>
  <si>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</si>
  <si>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</si>
  <si>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</si>
  <si>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</si>
  <si>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</si>
  <si>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</si>
  <si>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</si>
  <si>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</si>
  <si>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</si>
  <si>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</si>
  <si>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</si>
  <si>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</si>
  <si>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</si>
  <si>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</si>
  <si>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</si>
  <si>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</si>
  <si>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</si>
  <si>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</si>
  <si>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</si>
  <si>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</si>
  <si>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</si>
  <si>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</si>
  <si>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</si>
  <si>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</si>
  <si>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</si>
  <si>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</si>
  <si>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</si>
  <si>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</si>
  <si>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</si>
  <si>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</si>
  <si>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</si>
  <si>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</si>
  <si>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</si>
  <si>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</si>
  <si>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</si>
  <si>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</si>
  <si>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</si>
  <si>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</si>
  <si>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</si>
  <si>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</si>
  <si>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</si>
  <si>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</si>
  <si>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</si>
  <si>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</si>
  <si>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</si>
  <si>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</si>
  <si>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</si>
  <si>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</si>
  <si>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</si>
  <si>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</si>
  <si>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</si>
  <si>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</si>
  <si>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</si>
  <si>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</si>
  <si>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</si>
  <si>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</si>
  <si>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</si>
  <si>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</si>
  <si>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</si>
  <si>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</si>
  <si>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</si>
  <si>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</si>
  <si>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</si>
  <si>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</si>
  <si>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</si>
  <si>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</si>
  <si>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</si>
  <si>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</si>
  <si>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</si>
  <si>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</si>
  <si>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</si>
  <si>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</si>
  <si>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</si>
  <si>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</si>
  <si>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</si>
  <si>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</si>
  <si>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</si>
  <si>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</si>
  <si>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</si>
  <si>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</si>
  <si>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</si>
  <si>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</si>
  <si>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</si>
  <si>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</si>
  <si>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</si>
  <si>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</si>
  <si>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</si>
  <si>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</si>
  <si>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</si>
  <si>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</si>
  <si>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</si>
  <si>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</si>
  <si>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</si>
  <si>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</si>
  <si>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</si>
  <si>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</si>
  <si>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</si>
  <si>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</si>
  <si>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</si>
  <si>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</si>
  <si>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</si>
  <si>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</si>
  <si>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</si>
  <si>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</si>
  <si>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</si>
  <si>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</si>
  <si>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</si>
  <si>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</si>
  <si>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</si>
  <si>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</si>
  <si>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</si>
  <si>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</si>
  <si>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</si>
  <si>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</si>
  <si>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</si>
  <si>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</si>
  <si>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</si>
  <si>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</si>
  <si>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</si>
  <si>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</si>
  <si>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</si>
  <si>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</si>
  <si>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</si>
  <si>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</si>
  <si>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</si>
  <si>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</si>
  <si>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</si>
  <si>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</si>
  <si>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</si>
  <si>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</si>
  <si>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</si>
  <si>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</si>
  <si>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</si>
  <si>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</si>
  <si>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</si>
  <si>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</si>
  <si>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</si>
  <si>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</si>
  <si>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</si>
  <si>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</si>
  <si>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</si>
  <si>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</si>
  <si>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</si>
  <si>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</si>
  <si>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</si>
  <si>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</si>
  <si>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</si>
  <si>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</si>
  <si>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</si>
  <si>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</si>
  <si>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</si>
  <si>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</si>
  <si>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</si>
  <si>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</si>
  <si>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</si>
  <si>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</si>
  <si>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</si>
  <si>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</si>
  <si>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</si>
  <si>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</si>
  <si>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</si>
  <si>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</si>
  <si>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</si>
  <si>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</si>
  <si>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</si>
  <si>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</si>
  <si>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</si>
  <si>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</si>
  <si>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</si>
  <si>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</si>
  <si>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</si>
  <si>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</si>
  <si>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</si>
  <si>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</si>
  <si>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</si>
  <si>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</si>
  <si>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</si>
  <si>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</si>
  <si>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</si>
  <si>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</si>
  <si>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</si>
  <si>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</si>
  <si>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</si>
  <si>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</si>
  <si>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</si>
  <si>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</si>
  <si>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</si>
  <si>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</si>
  <si>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</si>
  <si>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</si>
  <si>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</si>
  <si>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</si>
  <si>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</si>
  <si>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</si>
  <si>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</si>
  <si>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</si>
  <si>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</si>
  <si>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</si>
  <si>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</si>
  <si>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</si>
  <si>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</si>
  <si>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</si>
  <si>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</si>
  <si>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</si>
  <si>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</si>
  <si>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</si>
  <si>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</si>
  <si>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</si>
  <si>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</si>
  <si>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</si>
  <si>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</si>
  <si>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</si>
  <si>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</si>
  <si>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</si>
  <si>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</si>
  <si>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</si>
  <si>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</si>
  <si>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</si>
  <si>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</si>
  <si>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</si>
  <si>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</si>
  <si>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</si>
  <si>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</si>
  <si>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</si>
  <si>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</si>
  <si>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</si>
  <si>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</si>
  <si>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</si>
  <si>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</si>
  <si>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</si>
  <si>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</si>
  <si>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</si>
  <si>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</si>
  <si>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</si>
  <si>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</si>
  <si>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</si>
  <si>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</si>
  <si>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</si>
  <si>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</si>
  <si>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</si>
  <si>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</si>
  <si>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</si>
  <si>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</si>
  <si>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</si>
  <si>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</si>
  <si>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</si>
  <si>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</si>
  <si>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</si>
  <si>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</si>
  <si>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</si>
  <si>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</si>
  <si>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</si>
  <si>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</si>
  <si>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</si>
  <si>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</si>
  <si>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</si>
  <si>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</si>
  <si>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</si>
  <si>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</si>
  <si>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</si>
  <si>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</si>
  <si>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</si>
  <si>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</si>
  <si>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</si>
  <si>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</si>
  <si>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</si>
  <si>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</si>
  <si>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</si>
  <si>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</si>
  <si>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</si>
  <si>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</si>
  <si>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</si>
  <si>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</si>
  <si>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</si>
  <si>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</si>
  <si>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</si>
  <si>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</si>
  <si>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</si>
  <si>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</si>
  <si>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</si>
  <si>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</si>
  <si>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</si>
  <si>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</si>
  <si>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</si>
  <si>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</si>
  <si>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</si>
  <si>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</si>
  <si>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</si>
  <si>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</si>
  <si>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</si>
  <si>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</si>
  <si>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</si>
  <si>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</si>
  <si>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</si>
  <si>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</si>
  <si>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</si>
  <si>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</si>
  <si>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</si>
  <si>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</si>
  <si>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</si>
  <si>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</si>
  <si>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</si>
  <si>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</si>
  <si>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</si>
  <si>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</si>
  <si>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</si>
  <si>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</si>
  <si>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</si>
  <si>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</si>
  <si>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</si>
  <si>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</si>
  <si>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</si>
  <si>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</si>
  <si>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</si>
  <si>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</si>
  <si>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</si>
  <si>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</si>
  <si>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</si>
  <si>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</si>
  <si>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</si>
  <si>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</si>
  <si>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</si>
  <si>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</si>
  <si>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</si>
  <si>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</si>
  <si>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</si>
  <si>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</si>
  <si>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</si>
  <si>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</si>
  <si>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</si>
  <si>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</si>
  <si>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</si>
  <si>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</si>
  <si>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</si>
  <si>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</si>
  <si>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</si>
  <si>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</si>
  <si>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</si>
  <si>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</si>
  <si>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</si>
  <si>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</si>
  <si>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</si>
  <si>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</si>
  <si>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</si>
  <si>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</si>
  <si>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</si>
  <si>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</si>
  <si>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</si>
  <si>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</si>
  <si>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</si>
  <si>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</si>
  <si>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</si>
  <si>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</si>
  <si>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</si>
  <si>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</si>
  <si>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</si>
  <si>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</si>
  <si>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</si>
  <si>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</si>
  <si>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</si>
  <si>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</si>
  <si>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</si>
  <si>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</si>
  <si>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</si>
  <si>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</si>
  <si>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</si>
  <si>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</si>
  <si>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</si>
  <si>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</si>
  <si>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</si>
  <si>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</si>
  <si>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</si>
  <si>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</si>
  <si>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</si>
  <si>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</si>
  <si>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</si>
  <si>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</si>
  <si>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</si>
  <si>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</si>
  <si>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</si>
  <si>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</si>
  <si>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</si>
  <si>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</si>
  <si>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</si>
  <si>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</si>
  <si>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</si>
  <si>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</si>
  <si>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</si>
  <si>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</si>
  <si>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</si>
  <si>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</si>
  <si>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</si>
  <si>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</si>
  <si>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</si>
  <si>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</si>
  <si>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</si>
  <si>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</si>
  <si>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</si>
  <si>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</si>
  <si>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</si>
  <si>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</si>
  <si>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</si>
  <si>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</si>
  <si>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</si>
  <si>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</si>
  <si>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</si>
  <si>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</si>
  <si>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</si>
  <si>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</si>
  <si>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</si>
  <si>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</si>
  <si>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</si>
  <si>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</si>
  <si>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</si>
  <si>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</si>
  <si>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</si>
  <si>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</si>
  <si>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</si>
  <si>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</si>
  <si>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</si>
  <si>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</si>
  <si>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</si>
  <si>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</si>
  <si>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</si>
  <si>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</si>
  <si>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</si>
  <si>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</si>
  <si>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</si>
  <si>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</si>
  <si>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</si>
  <si>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</si>
  <si>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</si>
  <si>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</si>
  <si>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</si>
  <si>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</si>
  <si>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</si>
  <si>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</si>
  <si>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</si>
  <si>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</si>
  <si>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</si>
  <si>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</si>
  <si>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</si>
  <si>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</si>
  <si>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</si>
  <si>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</si>
  <si>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</si>
  <si>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</si>
  <si>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</si>
  <si>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</si>
  <si>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</si>
  <si>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</si>
  <si>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</si>
  <si>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</si>
  <si>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</si>
  <si>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</si>
  <si>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</si>
  <si>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</si>
  <si>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</si>
  <si>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</si>
  <si>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</si>
  <si>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</si>
  <si>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</si>
  <si>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</si>
  <si>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</si>
  <si>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</si>
  <si>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</si>
  <si>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</si>
  <si>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</si>
  <si>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</si>
  <si>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</si>
  <si>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</si>
  <si>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</si>
  <si>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</si>
  <si>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</si>
  <si>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</si>
  <si>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</si>
  <si>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</si>
  <si>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</si>
  <si>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</si>
  <si>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</si>
  <si>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</si>
  <si>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</si>
  <si>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</si>
  <si>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</si>
  <si>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</si>
  <si>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</si>
  <si>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</si>
  <si>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</si>
  <si>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</si>
  <si>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</si>
  <si>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</si>
  <si>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</si>
  <si>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</si>
  <si>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</si>
  <si>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</si>
  <si>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</si>
  <si>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</si>
  <si>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</si>
  <si>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</si>
  <si>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</si>
  <si>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</si>
  <si>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</si>
  <si>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</si>
  <si>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</si>
  <si>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</si>
  <si>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</si>
  <si>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</si>
  <si>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</si>
  <si>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</si>
  <si>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</si>
  <si>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</si>
  <si>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</si>
  <si>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</si>
  <si>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</si>
  <si>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</si>
  <si>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</si>
  <si>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</si>
  <si>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</si>
  <si>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</si>
  <si>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</si>
  <si>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</si>
  <si>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</si>
  <si>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</si>
  <si>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</si>
  <si>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</si>
  <si>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</si>
  <si>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</si>
  <si>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</si>
  <si>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</si>
  <si>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</si>
  <si>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</si>
  <si>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</si>
  <si>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</si>
  <si>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</si>
  <si>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</si>
  <si>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</si>
  <si>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</si>
  <si>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</si>
  <si>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</si>
  <si>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</si>
  <si>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</si>
  <si>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</si>
  <si>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</si>
  <si>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</si>
  <si>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</si>
  <si>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</si>
  <si>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</si>
  <si>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</si>
  <si>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</si>
  <si>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</si>
  <si>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</si>
  <si>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</si>
  <si>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</si>
  <si>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</si>
  <si>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</si>
  <si>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</si>
  <si>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</si>
  <si>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</si>
  <si>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</si>
  <si>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</si>
  <si>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</si>
  <si>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</si>
  <si>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</si>
  <si>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</si>
  <si>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</si>
  <si>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</si>
  <si>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</si>
  <si>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</si>
  <si>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</si>
  <si>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</si>
  <si>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</si>
  <si>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</si>
  <si>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</si>
  <si>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</si>
  <si>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</si>
  <si>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</si>
  <si>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</si>
  <si>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</si>
  <si>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</si>
  <si>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</si>
  <si>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</si>
  <si>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</si>
  <si>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</si>
  <si>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</si>
  <si>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</si>
  <si>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</si>
  <si>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</si>
  <si>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</si>
  <si>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</si>
  <si>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</si>
  <si>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</si>
  <si>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</si>
  <si>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</si>
  <si>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</si>
  <si>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</si>
  <si>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</si>
  <si>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</si>
  <si>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</si>
  <si>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</si>
  <si>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</si>
  <si>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</si>
  <si>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</si>
  <si>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</si>
  <si>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</si>
  <si>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</si>
  <si>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</si>
  <si>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</si>
  <si>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</si>
  <si>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</si>
  <si>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</si>
  <si>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</si>
  <si>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</si>
  <si>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</si>
  <si>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</si>
  <si>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</si>
  <si>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</si>
  <si>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</si>
  <si>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</si>
  <si>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</si>
  <si>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</si>
  <si>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</si>
  <si>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</si>
  <si>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</si>
  <si>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</si>
  <si>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</si>
  <si>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</si>
  <si>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</si>
  <si>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</si>
  <si>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</si>
  <si>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</si>
  <si>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</si>
  <si>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</si>
  <si>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</si>
  <si>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</si>
  <si>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</si>
  <si>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</si>
  <si>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</si>
  <si>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</si>
  <si>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</si>
  <si>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</si>
  <si>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</si>
  <si>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</si>
  <si>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</si>
  <si>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</si>
  <si>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</si>
  <si>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</si>
  <si>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</si>
  <si>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</si>
  <si>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</si>
  <si>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</si>
  <si>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</si>
  <si>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</si>
  <si>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</si>
  <si>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</si>
  <si>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</si>
  <si>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</si>
  <si>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</si>
  <si>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</si>
  <si>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</si>
  <si>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</si>
  <si>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</si>
  <si>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</si>
  <si>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</si>
  <si>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</si>
  <si>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</si>
  <si>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</si>
  <si>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</si>
  <si>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</si>
  <si>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</si>
  <si>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</si>
  <si>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</si>
  <si>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</si>
  <si>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</si>
  <si>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</si>
  <si>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</si>
  <si>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</si>
  <si>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</si>
  <si>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</si>
  <si>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</si>
  <si>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</si>
  <si>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</si>
  <si>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</si>
  <si>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</si>
  <si>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</si>
  <si>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</si>
  <si>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</si>
  <si>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</si>
  <si>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</si>
  <si>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</si>
  <si>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</si>
  <si>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</si>
  <si>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</si>
  <si>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</si>
  <si>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</si>
  <si>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</si>
  <si>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</si>
  <si>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</si>
  <si>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</si>
  <si>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</si>
  <si>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</si>
  <si>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</si>
  <si>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</si>
  <si>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</si>
  <si>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</si>
  <si>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</si>
  <si>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</si>
  <si>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</si>
  <si>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</si>
  <si>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</si>
  <si>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</si>
  <si>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</si>
  <si>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</si>
  <si>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</si>
  <si>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</si>
  <si>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</si>
  <si>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</si>
  <si>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</si>
  <si>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</si>
  <si>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</si>
  <si>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</si>
  <si>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</si>
  <si>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</si>
  <si>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</si>
  <si>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</si>
  <si>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</si>
  <si>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</si>
  <si>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</si>
  <si>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</si>
  <si>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</si>
  <si>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</si>
  <si>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</si>
  <si>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</si>
  <si>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</si>
  <si>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</si>
  <si>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</si>
  <si>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</si>
  <si>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</si>
  <si>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</si>
  <si>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</si>
  <si>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</si>
  <si>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</si>
  <si>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</si>
  <si>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</si>
  <si>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</si>
  <si>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</si>
  <si>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</si>
  <si>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</si>
  <si>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</si>
  <si>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</si>
  <si>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</si>
  <si>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</si>
  <si>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</si>
  <si>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</si>
  <si>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</si>
  <si>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</si>
  <si>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</si>
  <si>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</si>
  <si>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</si>
  <si>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</si>
  <si>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</si>
  <si>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</si>
  <si>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</si>
  <si>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</si>
  <si>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</si>
  <si>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</si>
  <si>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</si>
  <si>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</si>
  <si>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</si>
  <si>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</si>
  <si>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</si>
  <si>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</si>
  <si>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</si>
  <si>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</si>
  <si>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</si>
  <si>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</si>
  <si>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</si>
  <si>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</si>
  <si>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</si>
  <si>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</si>
  <si>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</si>
  <si>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</si>
  <si>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</si>
  <si>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</si>
  <si>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</si>
  <si>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</si>
  <si>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</si>
  <si>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</si>
  <si>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</si>
  <si>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</si>
  <si>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</si>
  <si>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</si>
  <si>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</si>
  <si>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</si>
  <si>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</si>
  <si>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</si>
  <si>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</si>
  <si>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</si>
  <si>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</si>
  <si>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</si>
  <si>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</si>
  <si>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</si>
  <si>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</si>
  <si>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</si>
  <si>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</si>
  <si>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</si>
  <si>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</si>
  <si>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</si>
  <si>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</si>
  <si>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</si>
  <si>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</si>
  <si>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</si>
  <si>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</si>
  <si>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</si>
  <si>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</si>
  <si>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</si>
  <si>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</si>
  <si>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</si>
  <si>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</si>
  <si>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</si>
  <si>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</si>
  <si>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</si>
  <si>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</si>
  <si>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</si>
  <si>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</si>
  <si>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</si>
  <si>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</si>
  <si>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</si>
  <si>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</si>
  <si>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</si>
  <si>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</si>
  <si>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</si>
  <si>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</si>
  <si>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</si>
  <si>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</si>
  <si>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</si>
  <si>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</si>
  <si>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</si>
  <si>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</si>
  <si>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</si>
  <si>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</si>
  <si>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</si>
  <si>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</si>
  <si>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</si>
  <si>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</si>
  <si>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</si>
  <si>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</si>
  <si>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</si>
  <si>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</si>
  <si>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</si>
  <si>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</si>
  <si>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</si>
  <si>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</si>
  <si>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</si>
  <si>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</si>
  <si>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</si>
  <si>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</si>
  <si>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</si>
  <si>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</si>
  <si>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</si>
  <si>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</si>
  <si>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</si>
  <si>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</si>
  <si>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</si>
  <si>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</si>
  <si>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</si>
  <si>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</si>
  <si>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</si>
  <si>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</si>
  <si>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</si>
  <si>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</si>
  <si>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</si>
  <si>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</si>
  <si>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</si>
  <si>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</si>
  <si>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</si>
  <si>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</si>
  <si>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</si>
  <si>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</si>
  <si>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</si>
  <si>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</si>
  <si>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</si>
  <si>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</si>
  <si>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</si>
  <si>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</si>
  <si>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</si>
  <si>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</si>
  <si>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</si>
  <si>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</si>
  <si>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</si>
  <si>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</si>
  <si>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</si>
  <si>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</si>
  <si>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</si>
  <si>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</si>
  <si>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</si>
  <si>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</si>
  <si>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</si>
  <si>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</si>
  <si>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</si>
  <si>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</si>
  <si>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</si>
  <si>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</si>
  <si>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</si>
  <si>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</si>
  <si>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</si>
  <si>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</si>
  <si>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</si>
  <si>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</si>
  <si>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</si>
  <si>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</si>
  <si>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</si>
  <si>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</si>
  <si>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</si>
  <si>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</si>
  <si>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</si>
  <si>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</si>
  <si>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</si>
  <si>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</si>
  <si>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</si>
  <si>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</si>
  <si>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</si>
  <si>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</si>
  <si>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</si>
  <si>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</si>
  <si>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</si>
  <si>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</si>
  <si>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</si>
  <si>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</si>
  <si>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</si>
  <si>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</si>
  <si>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</si>
  <si>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</si>
  <si>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</si>
  <si>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</si>
  <si>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</si>
  <si>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</si>
  <si>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</si>
  <si>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</si>
  <si>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</si>
  <si>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</si>
  <si>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</si>
  <si>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</si>
  <si>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</si>
  <si>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</si>
  <si>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</si>
  <si>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</si>
  <si>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</si>
  <si>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</si>
  <si>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</si>
  <si>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</si>
  <si>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</si>
  <si>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</si>
  <si>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</si>
  <si>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</si>
  <si>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</si>
  <si>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</si>
  <si>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</si>
  <si>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</si>
  <si>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</si>
  <si>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</si>
  <si>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</si>
  <si>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</si>
  <si>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</si>
  <si>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</si>
  <si>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</si>
  <si>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</si>
  <si>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</si>
  <si>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</si>
  <si>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</si>
  <si>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</si>
  <si>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</si>
  <si>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</si>
  <si>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</si>
  <si>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</si>
  <si>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</si>
  <si>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</si>
  <si>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</si>
  <si>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</si>
  <si>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</si>
  <si>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</si>
  <si>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</si>
  <si>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</si>
  <si>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</si>
  <si>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</si>
  <si>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</si>
  <si>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</si>
  <si>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</si>
  <si>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</si>
  <si>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</si>
  <si>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</si>
  <si>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</si>
  <si>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</si>
  <si>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</si>
  <si>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</si>
  <si>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</si>
  <si>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</si>
  <si>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</si>
  <si>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</si>
  <si>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</si>
  <si>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</si>
  <si>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</si>
  <si>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</si>
  <si>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</si>
  <si>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</si>
  <si>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</si>
  <si>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</si>
  <si>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</si>
  <si>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</si>
  <si>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</si>
  <si>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</si>
  <si>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</si>
  <si>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</si>
  <si>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</si>
  <si>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</si>
  <si>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</si>
  <si>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</si>
  <si>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</si>
  <si>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</si>
  <si>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</si>
  <si>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</si>
  <si>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</si>
  <si>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</si>
  <si>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</si>
  <si>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</si>
  <si>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</si>
  <si>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</si>
  <si>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</si>
  <si>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</si>
  <si>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</si>
  <si>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</si>
  <si>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</si>
  <si>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</si>
  <si>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</si>
  <si>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</si>
  <si>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</si>
  <si>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</si>
  <si>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</si>
  <si>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</si>
  <si>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</si>
  <si>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</si>
  <si>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</si>
  <si>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</si>
  <si>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</si>
  <si>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</si>
  <si>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</si>
  <si>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</si>
  <si>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</si>
  <si>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</si>
  <si>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</si>
  <si>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</si>
  <si>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</si>
  <si>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</si>
  <si>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</si>
  <si>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</si>
  <si>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</si>
  <si>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</si>
  <si>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</si>
  <si>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</si>
  <si>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</si>
  <si>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PCM-20251107-00000186</t>
  </si>
  <si>
    <t>30 min</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</si>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</sst>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family val="2"/>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6" totalsRowShown="0" headerRowDxfId="32" dataDxfId="31" headerRowBorderDxfId="29" tableBorderDxfId="30" totalsRowBorderDxfId="28">
  <autoFilter ref="A1:L1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305.22980266203376</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45968.17822858796</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45968.17822858796</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45968.17822858796</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45968.17822858796</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45968.17822858796</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45968.17822858796</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45968.17822858796</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45968.17822858796</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45968.17822858796</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45968.17822858796</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45968.17822858796</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45968.17822858796</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45968.17822858796</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45968.17822858796</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45968.17822858796</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45968.17822858796</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45968.17822858796</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45968.17822858796</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45968.17822858796</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45968.17822858796</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45968.17822858796</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45968.17822858796</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45968.17822858796</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45968.17822858796</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45968.17822858796</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45968.17822858796</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45968.17822858796</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45968.17822858796</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45968.17822858796</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45968.17822858796</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45968.17822858796</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45968.17822858796</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45968.17822858796</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45968.17822858796</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45968.17822858796</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45968.17822858796</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45968.17822858796</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45968.17822858796</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45968.17822858796</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45968.17822858796</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45968.17822858796</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45968.17822858796</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45968.17822858796</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45968.17822858796</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45968.17822858796</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45968.17822858796</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45968.17822858796</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45968.17822858796</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45968.17822858796</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45968.17822858796</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45968.17822858796</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45968.17822858796</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45968.17822858796</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45968.17822858796</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45968.17822858796</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45968.17822858796</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45968.17822858796</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45968.17822858796</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45968.17822858796</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45968.17822858796</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45968.17822858796</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45968.17822858796</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45968.17822858796</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45968.17822858796</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45968.17822858796</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45968.17822858796</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45968.17822858796</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45968.17822858796</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45968.17822858796</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45968.17822858796</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45968.17822858796</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45968.17822858796</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45968.17822858796</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45968.17822858796</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45968.17822858796</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45968.17822858796</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45968.17822858796</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45968.17822858796</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45968.17822858796</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45968.17822858796</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45968.17822858796</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C322B751-45D7-408F-9641-4A34B9D47F60}"/>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tabSelected="1"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143.17839062499843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61">
        <v>1</v>
      </c>
      <c r="D4" s="18" t="s">
        <v>24365</v>
      </c>
      <c r="E4" s="85" t="s">
        <v>39021</v>
      </c>
      <c r="F4" s="104">
        <v>45968.156747685185</v>
      </c>
      <c r="G4" s="105">
        <f ca="1">IFERROR(NOW()-F4,"-")</f>
        <v>2.1480902774783317E-2</v>
      </c>
      <c r="H4" s="104">
        <v>45968.14980324074</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45968.17822858796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45968.17822858796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45968.17822858796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45968.17822858796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45968.17822858796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45968.17822858796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45968.17822858796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45968.17822858796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45968.17822858796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45968.17822858796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45968.17822858796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45968.17822858796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45968.17822858796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45968.17822858796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45968.17822858796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45968.17822858796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45968.17822858796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45968.17822858796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45968.17822858796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45968.17822858796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45968.17822858796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45968.17822858796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45968.17822858796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45968.17822858796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45968.17822858796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45968.17822858796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45968.17822858796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45968.17822858796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45968.17822858796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45968.17822858796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45968.17822858796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45968.17822858796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45968.17822858796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45968.17822858796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45968.17822858796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45968.17822858796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45968.17822858796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45968.17822858796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45968.17822858796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45968.17822858796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45968.17822858796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45968.17822858796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45968.17822858796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45968.17822858796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45968.17822858796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45968.17822858796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45968.17822858796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45968.17822858796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45968.17822858796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45968.17822858796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45968.17822858796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45968.17822858796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45968.17822858796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45968.17822858796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45968.17822858796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45968.17822858796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45968.17822858796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45968.17822858796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45968.17822858796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45968.17822858796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45968.17822858796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45968.17822858796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45968.17822858796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45968.17822858796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45968.17822858796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45968.17822858796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45968.17822858796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45968.17822858796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45968.17822858796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45968.17822858796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45968.17822858796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45968.17822858796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45968.17822858796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45968.17822858796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45968.17822858796</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45968.17822858796</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45968.17822858796</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45968.17822858796</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40"/>
      <c r="B83" s="141" t="str">
        <f>IFERROR(VLOOKUP(D83,DB!A:K,11,0),"")</f>
        <v/>
      </c>
      <c r="C83" s="141"/>
      <c r="D83" s="141"/>
      <c r="E83" s="142"/>
      <c r="F83" s="143"/>
      <c r="G83" s="144">
        <f ca="1">IFERROR(NOW()-F83,"-")</f>
        <v>45968.17822858796</v>
      </c>
      <c r="H83" s="143"/>
      <c r="I83" s="141" t="str">
        <f>IFERROR(VLOOKUP(D83,DB!A:F,6,0),"")</f>
        <v/>
      </c>
      <c r="J83" s="141" t="str">
        <f>IFERROR(VLOOKUP(D83,DB!A:G,7,0),"")</f>
        <v/>
      </c>
      <c r="K83" s="145"/>
      <c r="L83" s="141" t="str">
        <f>IFERROR(VLOOKUP(D83,DB!A:I,9,0),"")</f>
        <v/>
      </c>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45968.17822858796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45968.17822858796</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45968.17822858796</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45968.17822858796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45968.17822858796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45968.17822858796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45968.17822858796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45968.17822858796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45968.17822858796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45968.17822858796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45968.17822858796</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45968.17822858796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45968.17822858796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45968.17822858796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45968.17822858796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45968.17822858796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45968.17822858796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45968.17822858796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45968.17822858796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45968.17822858796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45968.17822858796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45968.17822858796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45968.17822858796</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45968.17822858796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45968.17822858796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45968.17822858796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45968.17822858796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45968.17822858796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45968.17822858796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45968.17822858796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45968.17822858796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45968.17822858796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45968.17822858796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45968.17822858796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45968.17822858796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45968.17822858796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45968.17822858796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45968.17822858796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45968.17822858796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45968.17822858796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45968.17822858796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45968.17822858796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45968.17822858796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45968.17822858796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45968.17822858796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45968.17822858796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45968.17822858796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45968.17822858796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45968.17822858796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45968.17822858796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45968.17822858796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45968.17822858796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45968.17822858796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45968.17822858796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45968.17822858796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45968.17822858796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45968.17822858796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45968.17822858796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45968.17822858796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45968.17822858796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45968.17822858796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45968.17822858796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45968.17822858796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45968.17822858796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45968.17822858796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45968.17822858796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45968.17822858796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45968.17822858796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45968.17822858796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45968.17822858796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45968.17822858796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45968.17822858796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45968.17822858796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45968.17822858796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45968.17822858796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45968.17822858796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45968.17822858796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45968.17822858796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45968.17822858796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45968.17822858796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45968.17822858796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45968.17822858796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45968.17822858796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45968.17822858796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45968.17822858796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45968.17822858796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45968.17822858796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45968.17822858796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45968.17822858796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45968.17822858796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45968.17822858796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45968.17822858796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45968.17822858796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45968.17822858796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45968.17822858796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45968.17822858796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45968.17822858796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45968.17822858796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45968.17822858796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45968.17822858796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45968.17822858796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45968.17822858796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45968.17822858796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45968.17822858796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45968.17822858796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45968.17822858796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45968.17822858796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45968.17822858796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45968.17822858796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45968.17822858796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45968.17822858796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45968.17822858796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45968.17822858796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45968.17822858796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45968.17822858796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45968.17822858796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45968.17822858796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45968.17822858796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45968.17822858796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45968.17822858796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45968.17822858796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45968.17822858796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45968.17822858796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45968.17822858796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45968.17822858796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45968.17822858796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45968.17822858796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45968.17822858796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45968.17822858796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45968.17822858796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45968.17822858796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45968.17822858796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45968.17822858796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45968.17822858796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45968.17822858796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45968.17822858796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45968.17822858796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45968.17822858796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45968.17822858796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45968.17822858796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45968.17822858796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45968.17822858796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45968.17822858796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45968.17822858796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45968.17822858796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45968.17822858796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45968.17822858796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45968.17822858796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45968.17822858796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45968.17822858796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45968.17822858796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45968.17822858796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45968.17822858796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45968.17822858796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45968.17822858796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45968.17822858796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45968.17822858796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45968.17822858796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45968.17822858796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45968.17822858796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45968.17822858796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45968.17822858796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45968.17822858796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45968.17822858796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45968.17822858796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45968.17822858796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45968.17822858796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45968.17822858796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45968.17822858796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45968.17822858796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45968.17822858796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45968.17822858796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45968.17822858796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45968.17822858796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45968.17822858796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45968.17822858796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45968.17822858796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45968.17822858796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45968.17822858796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45968.17822858796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45968.17822858796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45968.17822858796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45968.17822858796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45968.17822858796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45968.17822858796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45968.17822858796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45968.17822858796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45968.17822858796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45968.17822858796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45968.17822858796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45968.17822858796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45968.17822858796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45968.17822858796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45968.17822858796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45968.17822858796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45968.17822858796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45968.17822858796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45968.17822858796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45968.17822858796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45968.17822858796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45968.17822858796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45968.17822858796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45968.17822858796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45968.17822858796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45968.17822858796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45968.17822858796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45968.17822858796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45968.17822858796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45968.17822858796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45968.17822858796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45968.17822858796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45968.17822858796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45968.17822858796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45968.17822858796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45968.17822858796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45968.17822858796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45968.17822858796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45968.17822858796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45968.17822858796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45968.17822858796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45968.17822858796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45968.17822858796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45968.17822858796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45968.17822858796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45968.17822858796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45968.17822858796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45968.17822858796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45968.17822858796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45968.17822858796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45968.17822858796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45968.17822858796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45968.17822858796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45968.17822858796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45968.17822858796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45968.17822858796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45968.17822858796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45968.17822858796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45968.17822858796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45968.17822858796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45968.17822858796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45968.17822858796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45968.17822858796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45968.17822858796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45968.17822858796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45968.17822858796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45968.17822858796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45968.17822858796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45968.17822858796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45968.17822858796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45968.17822858796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45968.17822858796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45968.17822858796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45968.17822858796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45968.17822858796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45968.17822858796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45968.17822858796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45968.17822858796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45968.17822858796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45968.17822858796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45968.17822858796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45968.17822858796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45968.17822858796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45968.17822858796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45968.17822858796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45968.17822858796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45968.17822858796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45968.17822858796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45968.17822858796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45968.17822858796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45968.17822858796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45968.17822858796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45968.17822858796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45968.17822858796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45968.17822858796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45968.17822858796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45968.17822858796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45968.17822858796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45968.17822858796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45968.17822858796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45968.17822858796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45968.17822858796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45968.17822858796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45968.17822858796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45968.17822858796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45968.17822858796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45968.17822858796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45968.17822858796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45968.17822858796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45968.17822858796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45968.17822858796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45968.17822858796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45968.17822858796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45968.17822858796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45968.17822858796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45968.17822858796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45968.17822858796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45968.17822858796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45968.17822858796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45968.17822858796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45968.17822858796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45968.17822858796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45968.17822858796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45968.17822858796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45968.17822858796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45968.17822858796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45968.17822858796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45968.17822858796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45968.17822858796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45968.17822858796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45968.17822858796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45968.17822858796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45968.17822858796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45968.17822858796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45968.17822858796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45968.17822858796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45968.17822858796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45968.17822858796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45968.17822858796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45968.17822858796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45968.17822858796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45968.17822858796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45968.17822858796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45968.17822858796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45968.17822858796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45968.17822858796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45968.17822858796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45968.17822858796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45968.17822858796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45968.17822858796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45968.17822858796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45968.17822858796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45968.17822858796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45968.17822858796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45968.17822858796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45968.17822858796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45968.17822858796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45968.17822858796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45968.17822858796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45968.17822858796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45968.17822858796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45968.17822858796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45968.17822858796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45968.17822858796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45968.17822858796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45968.17822858796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45968.17822858796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45968.17822858796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45968.17822858796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45968.17822858796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45968.17822858796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45968.17822858796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45968.17822858796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45968.17822858796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45968.17822858796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45968.17822858796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45968.17822858796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45968.17822858796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45968.17822858796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45968.17822858796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45968.17822858796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45968.17822858796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45968.17822858796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45968.17822858796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45968.17822858796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45968.17822858796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45968.17822858796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45968.17822858796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45968.17822858796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45968.17822858796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45968.17822858796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45968.17822858796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45968.17822858796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45968.17822858796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45968.17822858796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45968.17822858796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45968.17822858796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45968.17822858796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45968.17822858796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45968.17822858796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45968.17822858796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45968.17822858796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45968.17822858796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45968.17822858796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45968.17822858796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45968.17822858796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45968.17822858796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45968.17822858796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45968.17822858796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45968.17822858796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45968.17822858796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45968.17822858796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45968.17822858796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45968.17822858796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45968.17822858796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45968.17822858796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45968.17822858796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45968.17822858796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45968.17822858796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45968.17822858796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45968.17822858796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45968.17822858796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45968.17822858796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45968.17822858796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45968.17822858796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45968.17822858796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45968.17822858796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45968.17822858796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45968.17822858796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45968.17822858796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45968.17822858796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45968.17822858796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45968.17822858796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45968.17822858796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45968.17822858796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45968.17822858796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45968.17822858796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45968.17822858796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45968.17822858796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45968.17822858796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45968.17822858796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45968.17822858796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45968.17822858796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45968.17822858796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45968.17822858796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45968.17822858796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45968.17822858796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45968.17822858796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45968.17822858796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45968.17822858796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45968.17822858796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45968.17822858796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45968.17822858796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45968.17822858796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45968.17822858796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45968.17822858796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45968.17822858796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45968.17822858796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45968.17822858796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45968.17822858796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45968.17822858796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45968.17822858796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45968.17822858796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45968.17822858796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45968.17822858796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45968.17822858796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45968.17822858796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45968.17822858796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45968.17822858796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45968.17822858796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45968.17822858796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45968.17822858796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45968.17822858796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45968.17822858796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45968.17822858796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45968.17822858796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45968.17822858796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45968.17822858796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45968.17822858796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45968.17822858796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45968.17822858796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45968.17822858796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45968.17822858796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45968.17822858796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45968.17822858796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45968.17822858796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45968.17822858796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45968.17822858796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45968.17822858796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45968.17822858796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45968.17822858796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45968.17822858796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45968.17822858796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45968.17822858796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45968.17822858796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45968.17822858796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45968.17822858796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45968.17822858796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45968.17822858796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45968.17822858796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45968.17822858796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45968.17822858796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45968.17822858796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45968.17822858796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45968.17822858796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45968.17822858796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45968.17822858796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45968.17822858796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45968.17822858796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45968.17822858796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45968.17822858796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45968.17822858796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45968.17822858796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45968.17822858796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45968.17822858796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45968.17822858796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45968.17822858796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45968.17822858796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45968.17822858796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45968.17822858796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45968.17822858796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45968.17822858796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45968.17822858796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45968.17822858796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45968.17822858796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45968.17822858796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45968.17822858796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45968.17822858796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45968.17822858796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45968.17822858796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45968.17822858796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45968.17822858796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45968.17822858796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45968.17822858796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45968.17822858796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45968.17822858796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45968.17822858796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45968.17822858796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45968.17822858796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45968.17822858796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45968.17822858796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45968.17822858796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45968.17822858796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45968.17822858796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45968.17822858796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45968.17822858796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45968.17822858796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45968.17822858796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45968.17822858796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45968.17822858796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45968.17822858796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45968.17822858796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45968.17822858796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45968.17822858796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45968.17822858796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45968.17822858796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45968.17822858796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45968.17822858796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45968.17822858796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45968.17822858796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45968.17822858796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45968.17822858796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45968.17822858796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45968.17822858796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45968.17822858796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45968.17822858796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45968.17822858796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45968.17822858796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45968.17822858796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45968.17822858796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45968.17822858796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45968.17822858796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45968.17822858796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45968.17822858796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45968.17822858796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45968.17822858796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45968.17822858796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45968.17822858796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45968.17822858796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45968.17822858796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45968.17822858796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45968.17822858796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45968.17822858796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45968.17822858796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45968.17822858796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45968.17822858796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45968.17822858796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45968.17822858796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45968.17822858796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45968.17822858796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45968.17822858796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45968.17822858796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45968.17822858796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45968.17822858796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45968.17822858796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45968.17822858796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45968.17822858796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45968.17822858796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45968.17822858796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45968.17822858796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45968.17822858796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45968.17822858796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45968.17822858796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45968.17822858796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45968.17822858796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45968.17822858796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45968.17822858796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45968.17822858796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45968.17822858796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45968.17822858796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45968.17822858796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45968.17822858796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45968.17822858796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45968.17822858796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45968.17822858796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45968.17822858796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45968.17822858796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45968.17822858796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45968.17822858796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45968.17822858796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45968.17822858796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45968.17822858796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45968.17822858796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45968.17822858796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45968.17822858796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45968.17822858796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45968.17822858796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45968.17822858796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45968.17822858796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45968.17822858796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45968.17822858796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45968.17822858796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45968.17822858796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45968.17822858796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45968.17822858796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45968.17822858796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45968.17822858796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45968.17822858796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45968.17822858796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45968.17822858796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45968.17822858796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45968.17822858796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45968.17822858796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45968.17822858796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45968.17822858796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45968.17822858796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45968.17822858796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45968.17822858796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45968.17822858796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45968.17822858796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45968.17822858796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45968.17822858796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45968.17822858796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45968.17822858796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45968.17822858796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45968.17822858796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45968.17822858796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45968.17822858796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45968.17822858796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45968.17822858796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45968.17822858796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45968.17822858796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45968.17822858796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45968.17822858796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45968.17822858796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45968.17822858796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45968.17822858796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45968.17822858796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45968.17822858796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45968.17822858796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45968.17822858796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45968.17822858796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45968.17822858796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45968.17822858796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45968.17822858796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45968.17822858796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45968.17822858796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45968.17822858796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45968.17822858796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45968.17822858796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45968.17822858796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45968.17822858796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45968.17822858796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45968.17822858796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45968.17822858796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45968.17822858796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45968.17822858796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45968.17822858796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45968.17822858796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45968.17822858796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45968.17822858796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45968.17822858796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45968.17822858796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45968.17822858796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45968.17822858796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45968.17822858796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45968.17822858796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45968.17822858796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45968.17822858796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45968.17822858796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45968.17822858796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45968.17822858796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45968.17822858796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45968.17822858796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45968.17822858796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45968.17822858796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45968.17822858796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45968.17822858796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45968.17822858796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45968.17822858796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45968.17822858796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45968.17822858796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45968.17822858796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45968.17822858796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45968.17822858796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45968.17822858796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45968.17822858796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45968.17822858796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45968.17822858796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45968.17822858796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45968.17822858796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45968.17822858796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45968.17822858796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45968.17822858796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45968.17822858796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45968.17822858796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45968.17822858796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45968.17822858796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45968.17822858796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45968.17822858796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45968.17822858796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45968.17822858796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45968.17822858796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45968.17822858796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45968.17822858796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45968.17822858796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45968.17822858796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45968.17822858796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45968.17822858796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45968.17822858796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45968.17822858796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45968.17822858796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45968.17822858796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45968.17822858796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45968.17822858796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45968.17822858796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45968.17822858796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45968.17822858796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45968.17822858796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45968.17822858796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45968.17822858796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45968.17822858796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45968.17822858796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45968.17822858796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45968.17822858796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45968.17822858796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45968.17822858796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45968.17822858796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45968.17822858796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45968.17822858796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45968.17822858796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45968.17822858796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45968.17822858796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45968.17822858796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45968.17822858796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45968.17822858796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45968.17822858796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45968.17822858796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45968.17822858796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45968.17822858796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45968.17822858796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45968.17822858796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45968.17822858796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45968.17822858796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45968.17822858796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45968.17822858796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45968.17822858796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45968.17822858796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45968.17822858796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45968.17822858796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45968.17822858796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45968.17822858796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45968.17822858796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45968.17822858796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45968.17822858796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45968.17822858796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45968.17822858796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45968.17822858796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45968.17822858796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45968.17822858796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45968.17822858796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45968.17822858796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45968.17822858796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45968.17822858796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45968.17822858796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45968.17822858796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45968.17822858796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45968.17822858796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45968.17822858796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45968.17822858796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45968.17822858796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45968.17822858796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45968.17822858796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45968.17822858796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45968.17822858796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45968.17822858796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45968.17822858796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45968.17822858796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45968.17822858796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45968.17822858796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45968.17822858796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45968.17822858796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45968.17822858796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45968.17822858796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45968.17822858796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45968.17822858796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45968.17822858796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45968.17822858796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45968.17822858796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45968.17822858796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45968.17822858796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45968.17822858796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45968.17822858796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45968.17822858796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45968.17822858796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45968.17822858796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45968.17822858796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45968.17822858796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45968.17822858796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45968.17822858796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45968.17822858796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45968.17822858796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45968.17822858796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45968.17822858796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45968.17822858796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45968.17822858796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45968.17822858796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45968.17822858796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45968.17822858796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45968.17822858796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45968.17822858796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45968.17822858796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45968.17822858796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45968.17822858796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45968.17822858796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45968.17822858796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45968.17822858796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45968.17822858796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45968.17822858796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45968.17822858796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45968.17822858796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45968.17822858796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45968.17822858796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45968.17822858796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45968.17822858796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45968.17822858796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45968.17822858796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45968.17822858796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45968.17822858796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45968.17822858796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45968.17822858796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45968.17822858796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45968.17822858796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45968.17822858796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45968.17822858796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45968.17822858796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45968.17822858796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45968.17822858796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45968.17822858796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45968.17822858796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45968.17822858796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45968.17822858796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45968.17822858796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45968.17822858796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45968.17822858796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45968.17822858796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45968.17822858796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45968.17822858796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45968.17822858796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45968.17822858796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45968.17822858796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45968.17822858796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45968.17822858796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45968.17822858796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45968.17822858796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45968.17822858796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45968.17822858796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45968.17822858796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45968.17822858796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45968.17822858796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45968.17822858796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45968.17822858796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45968.17822858796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45968.17822858796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45968.17822858796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45968.17822858796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45968.17822858796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45968.17822858796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45968.17822858796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45968.17822858796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45968.17822858796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45968.17822858796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45968.17822858796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45968.17822858796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45968.17822858796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45968.17822858796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45968.17822858796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45968.17822858796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45968.17822858796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45968.17822858796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45968.17822858796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45968.17822858796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45968.17822858796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45968.17822858796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45968.17822858796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45968.17822858796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45968.17822858796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45968.17822858796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45968.17822858796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45968.17822858796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45968.17822858796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45968.17822858796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45968.17822858796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45968.17822858796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45968.17822858796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45968.17822858796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45968.17822858796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45968.17822858796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45968.17822858796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45968.17822858796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45968.17822858796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45968.17822858796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45968.17822858796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45968.17822858796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45968.17822858796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45968.17822858796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45968.17822858796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45968.17822858796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45968.17822858796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45968.17822858796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45968.17822858796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45968.17822858796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45968.17822858796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45968.17822858796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45968.17822858796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45968.17822858796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45968.17822858796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45968.17822858796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45968.17822858796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45968.17822858796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45968.17822858796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45968.17822858796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45968.17822858796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45968.17822858796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45968.17822858796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45968.17822858796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45968.17822858796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45968.17822858796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45968.17822858796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45968.17822858796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45968.17822858796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45968.17822858796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45968.17822858796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45968.17822858796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45968.17822858796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45968.17822858796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45968.17822858796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45968.17822858796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45968.17822858796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45968.17822858796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45968.17822858796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45968.17822858796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45968.17822858796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45968.17822858796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45968.17822858796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45968.17822858796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45968.17822858796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45968.17822858796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45968.17822858796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45968.17822858796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45968.17822858796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45968.17822858796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45968.17822858796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45968.17822858796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45968.17822858796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45968.17822858796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45968.17822858796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45968.17822858796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45968.17822858796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45968.17822858796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45968.17822858796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45968.17822858796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45968.17822858796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45968.17822858796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45968.17822858796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45968.17822858796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45968.17822858796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45968.17822858796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45968.17822858796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45968.17822858796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45968.17822858796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45968.17822858796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45968.17822858796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45968.17822858796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45968.17822858796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45968.17822858796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45968.17822858796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45968.17822858796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45968.17822858796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45968.17822858796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45968.17822858796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45968.17822858796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45968.17822858796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45968.17822858796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45968.17822858796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45968.17822858796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45968.17822858796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45968.17822858796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45968.17822858796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45968.17822858796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45968.17822858796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45968.17822858796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45968.17822858796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45968.17822858796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45968.17822858796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45968.17822858796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45968.17822858796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45968.17822858796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45968.17822858796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45968.17822858796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45968.17822858796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45968.17822858796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45968.17822858796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45968.17822858796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45968.17822858796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45968.17822858796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45968.17822858796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45968.17822858796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45968.17822858796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45968.17822858796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45968.17822858796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45968.17822858796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45968.17822858796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45968.17822858796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45968.17822858796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45968.17822858796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45968.17822858796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45968.17822858796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45968.17822858796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45968.17822858796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45968.17822858796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45968.17822858796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45968.17822858796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45968.17822858796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45968.17822858796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45968.17822858796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45968.17822858796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45968.17822858796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45968.17822858796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45968.17822858796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45968.17822858796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45968.17822858796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45968.17822858796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45968.17822858796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45968.17822858796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45968.17822858796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45968.17822858796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45968.17822858796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45968.17822858796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45968.17822858796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45968.17822858796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45968.17822858796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45968.17822858796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45968.17822858796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45968.17822858796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45968.17822858796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45968.17822858796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45968.17822858796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45968.17822858796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45968.17822858796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45968.17822858796</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45968.17822858796</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45968.17822858796</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264.6975109953637</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95"/>
      <c r="F3" s="112"/>
      <c r="G3" s="113">
        <f ca="1">IFERROR(NOW()-F3,"")</f>
        <v>45968.17822858796</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45968.17822858796</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45968.17822858796</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45968.17822858796</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45968.17822858796</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45968.17822858796</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45968.17822858796</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45968.17822858796</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45968.17822858796</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45968.17822858796</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45968.17822858796</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45968.17822858796</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45968.17822858796</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45968.17822858796</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45968.17822858796</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45968.17822858796</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45968.17822858796</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45968.17822858796</v>
      </c>
      <c r="H20" s="112"/>
      <c r="I20" s="108" t="str">
        <f>IFERROR(VLOOKUP(D20,DB!A:F,6,0),"")</f>
        <v/>
      </c>
      <c r="J20" s="108" t="str">
        <f>IFERROR(VLOOKUP(D20,DB!A:G,7,0),"")</f>
        <v/>
      </c>
      <c r="K20" s="114"/>
      <c r="L20" s="110" t="str">
        <f>IFERROR(VLOOKUP(D20,DB!A:I,9,0),"")</f>
        <v/>
      </c>
    </row>
    <row r="21" spans="1:12" ht="15" customHeight="1">
      <c r="A21" s="153"/>
      <c r="B21" s="153" t="str">
        <f>IFERROR(VLOOKUP(D21,DB!A:K,11,0),"")</f>
        <v/>
      </c>
      <c r="C21" s="94"/>
      <c r="D21" s="92"/>
      <c r="E21" s="95"/>
      <c r="F21" s="96"/>
      <c r="G21" s="154">
        <f ca="1">IFERROR(NOW()-F21,"")</f>
        <v>45968.17822858796</v>
      </c>
      <c r="H21" s="96"/>
      <c r="I21" s="153" t="str">
        <f>IFERROR(VLOOKUP(D21,DB!A:F,6,0),"")</f>
        <v/>
      </c>
      <c r="J21" s="153" t="str">
        <f>IFERROR(VLOOKUP(D21,DB!A:G,7,0),"")</f>
        <v/>
      </c>
      <c r="K21" s="98"/>
      <c r="L21" s="92" t="str">
        <f>IFERROR(VLOOKUP(D21,DB!A:I,9,0),"")</f>
        <v/>
      </c>
    </row>
    <row r="22" spans="1:12" ht="15" customHeight="1">
      <c r="A22" s="153"/>
      <c r="B22" s="153" t="str">
        <f>IFERROR(VLOOKUP(D22,DB!A:K,11,0),"")</f>
        <v/>
      </c>
      <c r="C22" s="94"/>
      <c r="D22" s="92"/>
      <c r="E22" s="95"/>
      <c r="F22" s="96"/>
      <c r="G22" s="154">
        <f ca="1">IFERROR(NOW()-F22,"")</f>
        <v>45968.17822858796</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45968.17822858796</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45968.17822858796</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45968.17822858796</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45968.17822858796</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45968.17822858796</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45968.17822858796</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45968.17822858796</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45968.17822858796</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45968.17822858796</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45968.17822858796</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45968.17822858796</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45968.17822858796</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45968.17822858796</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45968.17822858796</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45968.17822858796</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45968.17822858796</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45968.17822858796</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45968.17822858796</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45968.17822858796</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45968.17822858796</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45968.17822858796</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45968.17822858796</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45968.17822858796</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45968.17822858796</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45968.17822858796</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45968.17822858796</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45968.17822858796</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45968.17822858796</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45968.17822858796</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45968.17822858796</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45968.17822858796</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45968.17822858796</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45968.17822858796</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45968.17822858796</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45968.17822858796</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45968.17822858796</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45968.17822858796</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45968.17822858796</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45968.17822858796</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45968.17822858796</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45968.17822858796</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45968.17822858796</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45968.17822858796</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45968.17822858796</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45968.17822858796</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45968.17822858796</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45968.17822858796</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45968.17822858796</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45968.17822858796</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45968.17822858796</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45968.17822858796</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45968.17822858796</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45968.17822858796</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45968.17822858796</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45968.17822858796</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45968.17822858796</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45968.17822858796</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45968.17822858796</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45968.17822858796</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45968.17822858796</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45968.17822858796</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45968.17822858796</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45968.17822858796</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45968.17822858796</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45968.17822858796</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45968.17822858796</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45968.17822858796</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45968.17822858796</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45968.17822858796</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45968.17822858796</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45968.17822858796</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45968.17822858796</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45968.17822858796</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45968.17822858796</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45968.17822858796</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45968.17822858796</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45968.17822858796</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45968.17822858796</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45968.17822858796</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45968.17822858796</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45968.17822858796</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45968.17822858796</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45968.17822858796</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45968.17822858796</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45968.17822858796</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45968.17822858796</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45968.17822858796</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45968.17822858796</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45968.17822858796</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45968.17822858796</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45968.17822858796</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45968.17822858796</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45968.17822858796</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45968.17822858796</v>
      </c>
      <c r="H116" s="96"/>
      <c r="I116" s="153" t="str">
        <f>IFERROR(VLOOKUP(D116,DB!A:F,6,0),"")</f>
        <v/>
      </c>
      <c r="J116" s="153" t="str">
        <f>IFERROR(VLOOKUP(D116,DB!A:G,7,0),"")</f>
        <v/>
      </c>
      <c r="K116" s="98"/>
      <c r="L116" s="92" t="str">
        <f>IFERROR(VLOOKUP(D116,DB!A:I,9,0),"")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76.346168402771582</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3">
        <f t="shared" ref="G3" ca="1" si="0">IFERROR(NOW()-F3,"")</f>
        <v>41.989351273143257</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39100</v>
      </c>
      <c r="F4" s="132">
        <v>45948.661111111112</v>
      </c>
      <c r="G4" s="133">
        <f ca="1">IFERROR(NOW()-F4,"")</f>
        <v>19.517117476847488</v>
      </c>
      <c r="H4" s="132">
        <v>45948.661111111112</v>
      </c>
      <c r="I4" s="131" t="str">
        <f>IFERROR(VLOOKUP(D4,DB!A:F,6,0),"")</f>
        <v>SCECO</v>
      </c>
      <c r="J4" s="131" t="str">
        <f>IFERROR(VLOOKUP(D4,DB!A:G,7,0),"")</f>
        <v>Dead</v>
      </c>
      <c r="K4" s="131" t="s">
        <v>39116</v>
      </c>
      <c r="L4" s="131" t="str">
        <f>IFERROR(VLOOKUP(D4,DB!A:I,9,0),"")</f>
        <v>Latis</v>
      </c>
    </row>
    <row r="5" spans="1:13" ht="30.75">
      <c r="A5" s="131" t="s">
        <v>39117</v>
      </c>
      <c r="B5" s="131" t="str">
        <f>IFERROR(VLOOKUP(D5,DB!A:K,11,0),"")</f>
        <v>R5</v>
      </c>
      <c r="C5" s="131">
        <v>1</v>
      </c>
      <c r="D5" s="131" t="s">
        <v>32330</v>
      </c>
      <c r="E5" s="131" t="s">
        <v>39118</v>
      </c>
      <c r="F5" s="132">
        <v>45967.840555555558</v>
      </c>
      <c r="G5" s="133">
        <f ca="1">IFERROR(NOW()-F5,"")</f>
        <v>0.33767303240165347</v>
      </c>
      <c r="H5" s="132">
        <v>45967.805902777778</v>
      </c>
      <c r="I5" s="131" t="str">
        <f>IFERROR(VLOOKUP(D5,DB!A:F,6,0),"")</f>
        <v>SCECO</v>
      </c>
      <c r="J5" s="131" t="str">
        <f>IFERROR(VLOOKUP(D5,DB!A:G,7,0),"")</f>
        <v>Dead</v>
      </c>
      <c r="K5" s="131" t="s">
        <v>39119</v>
      </c>
      <c r="L5" s="131" t="str">
        <f>IFERROR(VLOOKUP(D5,DB!A:I,9,0),"")</f>
        <v>Latis</v>
      </c>
    </row>
    <row r="6" spans="1:13" ht="15">
      <c r="A6" s="131"/>
      <c r="B6" s="131" t="str">
        <f>IFERROR(VLOOKUP(D6,DB!A:K,11,0),"")</f>
        <v/>
      </c>
      <c r="C6" s="131"/>
      <c r="D6" s="131"/>
      <c r="E6" s="131"/>
      <c r="F6" s="132"/>
      <c r="G6" s="133">
        <f ca="1">IFERROR(NOW()-F6,"")</f>
        <v>45968.17822858796</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45968.17822858796</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45968.17822858796</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45968.17822858796</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45968.17822858796</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45968.17822858796</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45968.17822858796</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45968.17822858796</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45968.17822858796</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45968.17822858796</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45968.17822858796</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45968.17822858796</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45968.17822858796</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45968.17822858796</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45968.17822858796</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45968.17822858796</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45968.17822858796</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45968.17822858796</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45968.17822858796</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45968.17822858796</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45968.17822858796</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45968.17822858796</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45968.17822858796</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45968.17822858796</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45968.17822858796</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45968.17822858796</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45968.17822858796</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45968.17822858796</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45968.17822858796</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45968.17822858796</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45968.17822858796</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45968.17822858796</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45968.17822858796</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45968.17822858796</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45968.17822858796</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45968.17822858796</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45968.17822858796</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45968.17822858796</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45968.17822858796</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45968.17822858796</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45968.17822858796</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45968.17822858796</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45968.17822858796</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45968.17822858796</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45968.17822858796</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45968.17822858796</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45968.17822858796</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45968.17822858796</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45968.17822858796</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45968.17822858796</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45968.17822858796</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45968.17822858796</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45968.17822858796</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45968.17822858796</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45968.17822858796</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45968.17822858796</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45968.17822858796</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45968.17822858796</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45968.17822858796</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45968.17822858796</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45968.17822858796</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45968.17822858796</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45968.17822858796</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45968.17822858796</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45968.17822858796</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45968.17822858796</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45968.17822858796</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45968.17822858796</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45968.17822858796</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45968.17822858796</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45968.17822858796</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45968.17822858796</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45968.17822858796</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45968.17822858796</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45968.17822858796</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45968.17822858796</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45968.17822858796</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45968.17822858796</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45968.17822858796</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45968.17822858796</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45968.17822858796</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45968.17822858796</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45968.17822858796</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45968.17822858796</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45968.17822858796</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45968.17822858796</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45968.17822858796</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45968.17822858796</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45968.17822858796</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45968.17822858796</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45968.17822858796</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45968.17822858796</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45968.17822858796</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45968.17822858796</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45968.17822858796</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45968.17822858796</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45968.17822858796</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45968.17822858796</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45968.17822858796</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45968.17822858796</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45968.17822858796</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45968.17822858796</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45968.17822858796</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45968.17822858796</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45968.17822858796</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45968.17822858796</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45968.17822858796</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45968.17822858796</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45968.17822858796</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45968.17822858796</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45968.17822858796</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45968.17822858796</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45968.17822858796</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45968.17822858796</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45968.17822858796</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45968.17822858796</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45968.17822858796</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45968.17822858796</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45968.17822858796</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45968.17822858796</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45968.17822858796</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45968.17822858796</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45968.17822858796</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45968.17822858796</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45968.17822858796</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45968.17822858796</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45968.17822858796</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45968.17822858796</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45968.17822858796</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45968.17822858796</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45968.17822858796</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45968.17822858796</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45968.17822858796</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45968.17822858796</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45968.17822858796</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45968.17822858796</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45968.17822858796</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45968.17822858796</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45968.17822858796</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45968.17822858796</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45968.17822858796</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45968.17822858796</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45968.17822858796</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45968.17822858796</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45968.17822858796</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45968.17822858796</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45968.17822858796</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45968.17822858796</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45968.17822858796</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45968.17822858796</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45968.17822858796</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45968.17822858796</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45968.17822858796</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45968.17822858796</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45968.17822858796</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45968.17822858796</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45968.17822858796</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45968.17822858796</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45968.17822858796</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45968.17822858796</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45968.17822858796</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45968.17822858796</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45968.17822858796</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45968.17822858796</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45968.17822858796</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45968.17822858796</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45968.17822858796</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45968.17822858796</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45968.17822858796</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45968.17822858796</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45968.17822858796</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45968.17822858796</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45968.17822858796</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45968.17822858796</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45968.17822858796</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45968.17822858796</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45968.17822858796</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45968.17822858796</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45968.17822858796</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45968.17822858796</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45968.17822858796</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45968.17822858796</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45968.17822858796</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45968.17822858796</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45968.17822858796</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45968.17822858796</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45968.17822858796</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45968.17822858796</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45968.17822858796</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45968.17822858796</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45968.17822858796</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45968.17822858796</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45968.17822858796</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45968.17822858796</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45968.17822858796</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45968.17822858796</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45968.17822858796</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45968.17822858796</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45968.17822858796</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45968.17822858796</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45968.17822858796</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45968.17822858796</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45968.17822858796</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45968.17822858796</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45968.17822858796</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45968.17822858796</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45968.17822858796</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45968.17822858796</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45968.17822858796</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45968.17822858796</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45968.17822858796</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45968.17822858796</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45968.17822858796</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45968.17822858796</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45968.17822858796</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45968.17822858796</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45968.17822858796</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45968.17822858796</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45968.17822858796</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45968.17822858796</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45968.17822858796</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45968.17822858796</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45968.17822858796</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45968.17822858796</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45968.17822858796</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45968.17822858796</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45968.17822858796</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45968.17822858796</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45968.17822858796</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45968.17822858796</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45968.17822858796</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45968.17822858796</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45968.17822858796</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45968.17822858796</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45968.17822858796</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45968.17822858796</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45968.17822858796</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45968.17822858796</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45968.17822858796</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45968.17822858796</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45968.17822858796</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45968.17822858796</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45968.17822858796</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45968.17822858796</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45968.17822858796</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45968.17822858796</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45968.17822858796</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45968.17822858796</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45968.17822858796</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45968.17822858796</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45968.17822858796</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45968.17822858796</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45968.17822858796</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45968.17822858796</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45968.17822858796</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45968.17822858796</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45968.17822858796</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45968.17822858796</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45968.17822858796</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45968.17822858796</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45968.17822858796</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45968.17822858796</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45968.17822858796</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45968.17822858796</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45968.17822858796</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45968.17822858796</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45968.17822858796</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45968.17822858796</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45968.17822858796</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45968.17822858796</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45968.17822858796</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45968.17822858796</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45968.17822858796</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45968.17822858796</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45968.17822858796</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45968.17822858796</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45968.17822858796</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45968.17822858796</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45968.17822858796</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45968.17822858796</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45968.17822858796</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45968.17822858796</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45968.17822858796</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45968.17822858796</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45968.17822858796</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45968.17822858796</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45968.17822858796</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workbookViewId="0">
      <selection activeCell="D6" sqref="D6"/>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45968.17822858796</v>
      </c>
      <c r="H2" s="150"/>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45968.17822858796</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45968.17822858796</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45968.17822858796</v>
      </c>
      <c r="H5" s="150"/>
      <c r="I5" s="86" t="str">
        <f>IFERROR(VLOOKUP(D5,DB!A:F,6,0),"")</f>
        <v/>
      </c>
      <c r="J5" s="61" t="str">
        <f>IFERROR(VLOOKUP(D5,DB!A:G,7,0),"")</f>
        <v/>
      </c>
      <c r="K5" s="151"/>
      <c r="L5" s="152" t="str">
        <f>IFERROR(VLOOKUP(D5,DB!A:I,9,0),"")</f>
        <v/>
      </c>
    </row>
    <row r="6" spans="1:12" ht="31.5" customHeight="1">
      <c r="A6" s="86"/>
      <c r="B6" s="61" t="str">
        <f>IFERROR(VLOOKUP(D6,DB!A:K,11,0),"")</f>
        <v/>
      </c>
      <c r="C6" s="61"/>
      <c r="D6" s="155"/>
      <c r="E6" s="61"/>
      <c r="F6" s="148"/>
      <c r="G6" s="149">
        <f ca="1">IFERROR(NOW()-F6,"-")</f>
        <v>45968.17822858796</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45968.17822858796</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45968.17822858796</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45968.17822858796</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45968.17822858796</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45968.17822858796</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45968.17822858796</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45968.17822858796</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45968.17822858796</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45968.17822858796</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45968.17822858796</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45968.17822858796</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45968.17822858796</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45968.17822858796</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45968.17822858796</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45968.17822858796</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45968.17822858796</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45968.17822858796</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45968.17822858796</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45968.17822858796</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45968.17822858796</v>
      </c>
      <c r="H26" s="150"/>
      <c r="I26" s="86" t="str">
        <f>IFERROR(VLOOKUP(D26,DB!A:F,6,0),"")</f>
        <v/>
      </c>
      <c r="J26" s="61" t="str">
        <f>IFERROR(VLOOKUP(D26,DB!A:G,7,0),"")</f>
        <v/>
      </c>
      <c r="K26" s="151"/>
      <c r="L26" s="152"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2025-11-07T01:18:37Z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