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107" documentId="13_ncr:1_{F6CB121F-512D-4AA6-A0C1-0FB36C537598}" xr6:coauthVersionLast="47" xr6:coauthVersionMax="47" xr10:uidLastSave="{C144900C-1C8A-410C-84A8-B616904BFCE1}"/>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4" l="1"/>
  <c r="L6" i="4"/>
  <c r="L7" i="4"/>
  <c r="L8" i="4"/>
  <c r="L9" i="4"/>
  <c r="L10" i="4"/>
  <c r="L11" i="4"/>
  <c r="L12" i="4"/>
  <c r="L13" i="4"/>
  <c r="I5" i="4"/>
  <c r="J5" i="4"/>
  <c r="I6" i="4"/>
  <c r="J6" i="4"/>
  <c r="I7" i="4"/>
  <c r="J7" i="4"/>
  <c r="I8" i="4"/>
  <c r="J8" i="4"/>
  <c r="I9" i="4"/>
  <c r="J9" i="4"/>
  <c r="I10" i="4"/>
  <c r="J10" i="4"/>
  <c r="I11" i="4"/>
  <c r="J11" i="4"/>
  <c r="I12" i="4"/>
  <c r="J12" i="4"/>
  <c r="I13" i="4"/>
  <c r="J13" i="4"/>
  <c r="I14" i="4"/>
  <c r="J14" i="4"/>
  <c r="I15" i="4"/>
  <c r="J15" i="4"/>
  <c r="B3" i="4"/>
  <c r="I3" i="4"/>
  <c r="J3" i="4"/>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J4"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I4"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<sst xmlns="http://schemas.openxmlformats.org/spreadsheetml/2006/main" count="179025" uniqueCount="39105">
  <si>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</si>
  <si>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</si>
  <si>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</si>
  <si>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</si>
  <si>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</si>
  <si>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</si>
  <si>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</si>
  <si>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</si>
  <si>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</si>
  <si>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</si>
  <si>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</si>
  <si>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</si>
  <si>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</si>
  <si>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</si>
  <si>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</si>
  <si>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</si>
  <si>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</si>
  <si>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</si>
  <si>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</si>
  <si>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</si>
  <si>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</si>
  <si>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</si>
  <si>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</si>
  <si>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</si>
  <si>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</si>
  <si>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</si>
  <si>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</si>
  <si>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</si>
  <si>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</si>
  <si>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</si>
  <si>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</si>
  <si>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</si>
  <si>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</si>
  <si>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</si>
  <si>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</si>
  <si>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</si>
  <si>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</si>
  <si>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</si>
  <si>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</si>
  <si>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</si>
  <si>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</si>
  <si>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</si>
  <si>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</si>
  <si>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</si>
  <si>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</si>
  <si>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</si>
  <si>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</si>
  <si>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</si>
  <si>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</si>
  <si>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</si>
  <si>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</si>
  <si>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</si>
  <si>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</si>
  <si>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</si>
  <si>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</si>
  <si>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</si>
  <si>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</si>
  <si>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</si>
  <si>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</si>
  <si>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</si>
  <si>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</si>
  <si>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</si>
  <si>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</si>
  <si>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</si>
  <si>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</si>
  <si>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</si>
  <si>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</si>
  <si>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</si>
  <si>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</si>
  <si>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</si>
  <si>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</si>
  <si>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</si>
  <si>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</si>
  <si>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</si>
  <si>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</si>
  <si>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</si>
  <si>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</si>
  <si>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</si>
  <si>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</si>
  <si>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</si>
  <si>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</si>
  <si>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</si>
  <si>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</si>
  <si>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</si>
  <si>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</si>
  <si>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</si>
  <si>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</si>
  <si>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</si>
  <si>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</si>
  <si>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</si>
  <si>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</si>
  <si>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</si>
  <si>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</si>
  <si>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</si>
  <si>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</si>
  <si>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</si>
  <si>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</si>
  <si>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</si>
  <si>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</si>
  <si>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</si>
  <si>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</si>
  <si>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</si>
  <si>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</si>
  <si>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</si>
  <si>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</si>
  <si>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</si>
  <si>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</si>
  <si>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</si>
  <si>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</si>
  <si>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</si>
  <si>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</si>
  <si>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</si>
  <si>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</si>
  <si>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</si>
  <si>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</si>
  <si>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</si>
  <si>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</si>
  <si>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</si>
  <si>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</si>
  <si>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</si>
  <si>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</si>
  <si>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</si>
  <si>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</si>
  <si>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</si>
  <si>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</si>
  <si>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</si>
  <si>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</si>
  <si>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</si>
  <si>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</si>
  <si>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</si>
  <si>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</si>
  <si>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</si>
  <si>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</si>
  <si>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</si>
  <si>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</si>
  <si>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</si>
  <si>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</si>
  <si>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</si>
  <si>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</si>
  <si>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</si>
  <si>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</si>
  <si>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</si>
  <si>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</si>
  <si>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</si>
  <si>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</si>
  <si>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</si>
  <si>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</si>
  <si>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</si>
  <si>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</si>
  <si>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</si>
  <si>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</si>
  <si>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</si>
  <si>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</si>
  <si>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</si>
  <si>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</si>
  <si>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</si>
  <si>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</si>
  <si>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</si>
  <si>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</si>
  <si>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</si>
  <si>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</si>
  <si>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</si>
  <si>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</si>
  <si>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</si>
  <si>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</si>
  <si>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</si>
  <si>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</si>
  <si>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</si>
  <si>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</si>
  <si>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</si>
  <si>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</si>
  <si>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</si>
  <si>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</si>
  <si>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</si>
  <si>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</si>
  <si>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</si>
  <si>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</si>
  <si>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</si>
  <si>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</si>
  <si>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</si>
  <si>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</si>
  <si>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</si>
  <si>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</si>
  <si>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</si>
  <si>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</si>
  <si>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</si>
  <si>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</si>
  <si>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</si>
  <si>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</si>
  <si>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</si>
  <si>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</si>
  <si>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</si>
  <si>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</si>
  <si>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</si>
  <si>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</si>
  <si>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</si>
  <si>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</si>
  <si>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</si>
  <si>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</si>
  <si>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</si>
  <si>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</si>
  <si>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</si>
  <si>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</si>
  <si>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</si>
  <si>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</si>
  <si>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</si>
  <si>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</si>
  <si>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</si>
  <si>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</si>
  <si>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</si>
  <si>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</si>
  <si>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</si>
  <si>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</si>
  <si>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</si>
  <si>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</si>
  <si>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</si>
  <si>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</si>
  <si>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</si>
  <si>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</si>
  <si>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</si>
  <si>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</si>
  <si>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</si>
  <si>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</si>
  <si>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</si>
  <si>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</si>
  <si>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</si>
  <si>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</si>
  <si>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</si>
  <si>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</si>
  <si>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</si>
  <si>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</si>
  <si>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</si>
  <si>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</si>
  <si>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</si>
  <si>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</si>
  <si>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</si>
  <si>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</si>
  <si>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</si>
  <si>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</si>
  <si>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</si>
  <si>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</si>
  <si>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</si>
  <si>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</si>
  <si>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</si>
  <si>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</si>
  <si>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</si>
  <si>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</si>
  <si>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</si>
  <si>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</si>
  <si>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</si>
  <si>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</si>
  <si>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</si>
  <si>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</si>
  <si>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</si>
  <si>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</si>
  <si>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</si>
  <si>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</si>
  <si>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</si>
  <si>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</si>
  <si>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</si>
  <si>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</si>
  <si>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</si>
  <si>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</si>
  <si>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</si>
  <si>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</si>
  <si>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</si>
  <si>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</si>
  <si>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</si>
  <si>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</si>
  <si>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</si>
  <si>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</si>
  <si>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</si>
  <si>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</si>
  <si>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</si>
  <si>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</si>
  <si>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</si>
  <si>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</si>
  <si>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</si>
  <si>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</si>
  <si>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</si>
  <si>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</si>
  <si>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</si>
  <si>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</si>
  <si>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</si>
  <si>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</si>
  <si>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</si>
  <si>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</si>
  <si>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</si>
  <si>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</si>
  <si>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</si>
  <si>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</si>
  <si>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</si>
  <si>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</si>
  <si>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</si>
  <si>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</si>
  <si>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</si>
  <si>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</si>
  <si>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</si>
  <si>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</si>
  <si>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</si>
  <si>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</si>
  <si>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</si>
  <si>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</si>
  <si>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</si>
  <si>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</si>
  <si>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</si>
  <si>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</si>
  <si>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</si>
  <si>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</si>
  <si>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</si>
  <si>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</si>
  <si>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</si>
  <si>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</si>
  <si>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</si>
  <si>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</si>
  <si>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</si>
  <si>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</si>
  <si>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</si>
  <si>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</si>
  <si>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</si>
  <si>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</si>
  <si>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</si>
  <si>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</si>
  <si>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</si>
  <si>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</si>
  <si>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</si>
  <si>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</si>
  <si>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</si>
  <si>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</si>
  <si>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</si>
  <si>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</si>
  <si>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</si>
  <si>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</si>
  <si>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</si>
  <si>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</si>
  <si>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</si>
  <si>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</si>
  <si>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</si>
  <si>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</si>
  <si>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</si>
  <si>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</si>
  <si>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</si>
  <si>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</si>
  <si>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</si>
  <si>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</si>
  <si>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</si>
  <si>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</si>
  <si>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</si>
  <si>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</si>
  <si>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</si>
  <si>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</si>
  <si>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</si>
  <si>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</si>
  <si>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</si>
  <si>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</si>
  <si>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</si>
  <si>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</si>
  <si>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</si>
  <si>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</si>
  <si>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</si>
  <si>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</si>
  <si>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</si>
  <si>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</si>
  <si>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</si>
  <si>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</si>
  <si>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</si>
  <si>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</si>
  <si>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</si>
  <si>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</si>
  <si>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</si>
  <si>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</si>
  <si>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</si>
  <si>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</si>
  <si>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</si>
  <si>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</si>
  <si>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</si>
  <si>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</si>
  <si>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</si>
  <si>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</si>
  <si>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</si>
  <si>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</si>
  <si>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</si>
  <si>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</si>
  <si>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</si>
  <si>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</si>
  <si>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</si>
  <si>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</si>
  <si>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</si>
  <si>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</si>
  <si>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</si>
  <si>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</si>
  <si>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</si>
  <si>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</si>
  <si>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</si>
  <si>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</si>
  <si>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</si>
  <si>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</si>
  <si>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</si>
  <si>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</si>
  <si>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</si>
  <si>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</si>
  <si>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</si>
  <si>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</si>
  <si>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</si>
  <si>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</si>
  <si>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</si>
  <si>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</si>
  <si>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</si>
  <si>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</si>
  <si>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</si>
  <si>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</si>
  <si>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</si>
  <si>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</si>
  <si>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</si>
  <si>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</si>
  <si>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</si>
  <si>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</si>
  <si>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</si>
  <si>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</si>
  <si>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</si>
  <si>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</si>
  <si>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</si>
  <si>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</si>
  <si>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</si>
  <si>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</si>
  <si>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</si>
  <si>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</si>
  <si>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</si>
  <si>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</si>
  <si>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</si>
  <si>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</si>
  <si>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</si>
  <si>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</si>
  <si>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</si>
  <si>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</si>
  <si>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</si>
  <si>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</si>
  <si>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</si>
  <si>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</si>
  <si>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</si>
  <si>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</si>
  <si>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</si>
  <si>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</si>
  <si>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</si>
  <si>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</si>
  <si>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</si>
  <si>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</si>
  <si>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</si>
  <si>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</si>
  <si>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</si>
  <si>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</si>
  <si>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</si>
  <si>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</si>
  <si>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</si>
  <si>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</si>
  <si>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</si>
  <si>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</si>
  <si>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</si>
  <si>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</si>
  <si>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</si>
  <si>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</si>
  <si>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</si>
  <si>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</si>
  <si>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</si>
  <si>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</si>
  <si>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</si>
  <si>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</si>
  <si>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</si>
  <si>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</si>
  <si>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</si>
  <si>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</si>
  <si>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</si>
  <si>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</si>
  <si>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</si>
  <si>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</si>
  <si>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</si>
  <si>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</si>
  <si>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</si>
  <si>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</si>
  <si>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</si>
  <si>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</si>
  <si>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</si>
  <si>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</si>
  <si>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</si>
  <si>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</si>
  <si>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</si>
  <si>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</si>
  <si>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</si>
  <si>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</si>
  <si>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</si>
  <si>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</si>
  <si>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</si>
  <si>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</si>
  <si>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</si>
  <si>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</si>
  <si>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</si>
  <si>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</si>
  <si>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</si>
  <si>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</si>
  <si>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</si>
  <si>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</si>
  <si>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</si>
  <si>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</si>
  <si>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</si>
  <si>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</si>
  <si>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</si>
  <si>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</si>
  <si>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</si>
  <si>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</si>
  <si>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</si>
  <si>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</si>
  <si>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</si>
  <si>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</si>
  <si>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</si>
  <si>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</si>
  <si>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</si>
  <si>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</si>
  <si>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</si>
  <si>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</si>
  <si>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</si>
  <si>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</si>
  <si>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</si>
  <si>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</si>
  <si>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</si>
  <si>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</si>
  <si>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</si>
  <si>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</si>
  <si>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</si>
  <si>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</si>
  <si>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</si>
  <si>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</si>
  <si>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</si>
  <si>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</si>
  <si>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</si>
  <si>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</si>
  <si>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</si>
  <si>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</si>
  <si>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</si>
  <si>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</si>
  <si>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</si>
  <si>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</si>
  <si>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</si>
  <si>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</si>
  <si>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</si>
  <si>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</si>
  <si>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</si>
  <si>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</si>
  <si>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</si>
  <si>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</si>
  <si>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</si>
  <si>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</si>
  <si>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</si>
  <si>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</si>
  <si>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</si>
  <si>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</si>
  <si>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</si>
  <si>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</si>
  <si>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</si>
  <si>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</si>
  <si>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</si>
  <si>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</si>
  <si>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</si>
  <si>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</si>
  <si>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</si>
  <si>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</si>
  <si>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</si>
  <si>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</si>
  <si>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</si>
  <si>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</si>
  <si>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</si>
  <si>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</si>
  <si>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</si>
  <si>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</si>
  <si>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</si>
  <si>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</si>
  <si>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</si>
  <si>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</si>
  <si>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</si>
  <si>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</si>
  <si>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</si>
  <si>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</si>
  <si>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</si>
  <si>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</si>
  <si>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</si>
  <si>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</si>
  <si>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</si>
  <si>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</si>
  <si>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</si>
  <si>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</si>
  <si>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</si>
  <si>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</si>
  <si>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</si>
  <si>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</si>
  <si>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</si>
  <si>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</si>
  <si>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</si>
  <si>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</si>
  <si>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</si>
  <si>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</si>
  <si>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</si>
  <si>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</si>
  <si>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</si>
  <si>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</si>
  <si>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</si>
  <si>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</si>
  <si>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</si>
  <si>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</si>
  <si>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</si>
  <si>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</si>
  <si>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</si>
  <si>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</si>
  <si>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</si>
  <si>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</si>
  <si>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</si>
  <si>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</si>
  <si>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</si>
  <si>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</si>
  <si>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</si>
  <si>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</si>
  <si>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</si>
  <si>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</si>
  <si>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</si>
  <si>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</si>
  <si>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</si>
  <si>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</si>
  <si>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</si>
  <si>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</si>
  <si>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</si>
  <si>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</si>
  <si>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</si>
  <si>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</si>
  <si>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</si>
  <si>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</si>
  <si>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</si>
  <si>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</si>
  <si>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</si>
  <si>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</si>
  <si>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</si>
  <si>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</si>
  <si>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</si>
  <si>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</si>
  <si>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</si>
  <si>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</si>
  <si>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</si>
  <si>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</si>
  <si>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</si>
  <si>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</si>
  <si>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</si>
  <si>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</si>
  <si>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</si>
  <si>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</si>
  <si>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</si>
  <si>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</si>
  <si>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</si>
  <si>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</si>
  <si>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</si>
  <si>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</si>
  <si>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</si>
  <si>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</si>
  <si>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</si>
  <si>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</si>
  <si>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</si>
  <si>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</si>
  <si>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</si>
  <si>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</si>
  <si>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</si>
  <si>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</si>
  <si>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</si>
  <si>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</si>
  <si>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</si>
  <si>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</si>
  <si>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</si>
  <si>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</si>
  <si>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</si>
  <si>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</si>
  <si>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</si>
  <si>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</si>
  <si>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</si>
  <si>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</si>
  <si>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</si>
  <si>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</si>
  <si>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</si>
  <si>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</si>
  <si>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</si>
  <si>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</si>
  <si>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</si>
  <si>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</si>
  <si>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</si>
  <si>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</si>
  <si>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</si>
  <si>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</si>
  <si>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</si>
  <si>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</si>
  <si>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</si>
  <si>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</si>
  <si>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</si>
  <si>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</si>
  <si>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</si>
  <si>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</si>
  <si>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</si>
  <si>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</si>
  <si>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</si>
  <si>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</si>
  <si>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</si>
  <si>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</si>
  <si>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</si>
  <si>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</si>
  <si>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</si>
  <si>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</si>
  <si>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</si>
  <si>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</si>
  <si>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</si>
  <si>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</si>
  <si>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</si>
  <si>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</si>
  <si>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</si>
  <si>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</si>
  <si>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</si>
  <si>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</si>
  <si>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</si>
  <si>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</si>
  <si>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</si>
  <si>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</si>
  <si>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</si>
  <si>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</si>
  <si>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</si>
  <si>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</si>
  <si>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</si>
  <si>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</si>
  <si>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</si>
  <si>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</si>
  <si>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</si>
  <si>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</si>
  <si>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</si>
  <si>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</si>
  <si>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</si>
  <si>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</si>
  <si>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</si>
  <si>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</si>
  <si>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</si>
  <si>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</si>
  <si>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</si>
  <si>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</si>
  <si>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</si>
  <si>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</si>
  <si>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</si>
  <si>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</si>
  <si>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</si>
  <si>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</si>
  <si>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</si>
  <si>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</si>
  <si>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</si>
  <si>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</si>
  <si>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</si>
  <si>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</si>
  <si>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</si>
  <si>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</si>
  <si>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</si>
  <si>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</si>
  <si>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</si>
  <si>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</si>
  <si>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</si>
  <si>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</si>
  <si>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</si>
  <si>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</si>
  <si>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</si>
  <si>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</si>
  <si>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</si>
  <si>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</si>
  <si>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</si>
  <si>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</si>
  <si>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</si>
  <si>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</si>
  <si>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</si>
  <si>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</si>
  <si>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</si>
  <si>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</si>
  <si>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</si>
  <si>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</si>
  <si>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</si>
  <si>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</si>
  <si>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</si>
  <si>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</si>
  <si>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</si>
  <si>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</si>
  <si>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</si>
  <si>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</si>
  <si>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</si>
  <si>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</si>
  <si>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</si>
  <si>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</si>
  <si>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</si>
  <si>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</si>
  <si>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</si>
  <si>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</si>
  <si>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</si>
  <si>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</si>
  <si>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</si>
  <si>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</si>
  <si>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</si>
  <si>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</si>
  <si>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</si>
  <si>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</si>
  <si>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</si>
  <si>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</si>
  <si>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</si>
  <si>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</si>
  <si>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</si>
  <si>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</si>
  <si>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</si>
  <si>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</si>
  <si>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</si>
  <si>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</si>
  <si>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</si>
  <si>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</si>
  <si>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</si>
  <si>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</si>
  <si>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</si>
  <si>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</si>
  <si>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</si>
  <si>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</si>
  <si>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</si>
  <si>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</si>
  <si>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</si>
  <si>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</si>
  <si>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</si>
  <si>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</si>
  <si>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</si>
  <si>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</si>
  <si>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</si>
  <si>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</si>
  <si>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</si>
  <si>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</si>
  <si>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</si>
  <si>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</si>
  <si>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</si>
  <si>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</si>
  <si>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</si>
  <si>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</si>
  <si>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</si>
  <si>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</si>
  <si>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</si>
  <si>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</si>
  <si>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</si>
  <si>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</si>
  <si>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</si>
  <si>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</si>
  <si>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</si>
  <si>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</si>
  <si>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</si>
  <si>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</si>
  <si>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</si>
  <si>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</si>
  <si>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</si>
  <si>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</si>
  <si>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</si>
  <si>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</si>
  <si>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</si>
  <si>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</si>
  <si>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</si>
  <si>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</si>
  <si>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</si>
  <si>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</si>
  <si>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</si>
  <si>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</si>
  <si>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</si>
  <si>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</si>
  <si>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</si>
  <si>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</si>
  <si>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</si>
  <si>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</si>
  <si>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</si>
  <si>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</si>
  <si>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</si>
  <si>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</si>
  <si>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</si>
  <si>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</si>
  <si>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</si>
  <si>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</si>
  <si>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</si>
  <si>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</si>
  <si>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</si>
  <si>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</si>
  <si>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</si>
  <si>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</si>
  <si>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</si>
  <si>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</si>
  <si>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</si>
  <si>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</si>
  <si>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</si>
  <si>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</si>
  <si>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</si>
  <si>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</si>
  <si>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</si>
  <si>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</si>
  <si>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</si>
  <si>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</si>
  <si>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</si>
  <si>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</si>
  <si>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</si>
  <si>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</si>
  <si>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</si>
  <si>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</si>
  <si>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</si>
  <si>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</si>
  <si>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</si>
  <si>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</si>
  <si>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</si>
  <si>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</si>
  <si>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</si>
  <si>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</si>
  <si>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</si>
  <si>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</si>
  <si>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</si>
  <si>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</si>
  <si>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</si>
  <si>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</si>
  <si>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</si>
  <si>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</si>
  <si>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</si>
  <si>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</si>
  <si>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</si>
  <si>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</si>
  <si>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</si>
  <si>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</si>
  <si>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</si>
  <si>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</si>
  <si>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</si>
  <si>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</si>
  <si>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</si>
  <si>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</si>
  <si>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</si>
  <si>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</si>
  <si>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</si>
  <si>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</si>
  <si>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</si>
  <si>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</si>
  <si>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</si>
  <si>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</si>
  <si>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</si>
  <si>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</si>
  <si>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</si>
  <si>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</si>
  <si>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</si>
  <si>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</si>
  <si>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</si>
  <si>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</si>
  <si>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</si>
  <si>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</si>
  <si>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</si>
  <si>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</si>
  <si>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</si>
  <si>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</si>
  <si>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</si>
  <si>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</si>
  <si>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</si>
  <si>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</si>
  <si>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</si>
  <si>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</si>
  <si>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</si>
  <si>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</si>
  <si>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</si>
  <si>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</si>
  <si>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</si>
  <si>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</si>
  <si>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</si>
  <si>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</si>
  <si>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</si>
  <si>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</si>
  <si>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</si>
  <si>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</si>
  <si>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</si>
  <si>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</si>
  <si>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</si>
  <si>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</si>
  <si>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</si>
  <si>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</si>
  <si>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</si>
  <si>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</si>
  <si>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</si>
  <si>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</si>
  <si>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</si>
  <si>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</si>
  <si>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</si>
  <si>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</si>
  <si>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</si>
  <si>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</si>
  <si>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</si>
  <si>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</si>
  <si>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</si>
  <si>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</si>
  <si>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</si>
  <si>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</si>
  <si>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</si>
  <si>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</si>
  <si>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</si>
  <si>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</si>
  <si>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</si>
  <si>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</si>
  <si>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</si>
  <si>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</si>
  <si>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</si>
  <si>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</si>
  <si>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</si>
  <si>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</si>
  <si>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</si>
  <si>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</si>
  <si>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</si>
  <si>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</si>
  <si>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</si>
  <si>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</si>
  <si>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</si>
  <si>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</si>
  <si>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</si>
  <si>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</si>
  <si>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</si>
  <si>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</si>
  <si>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</si>
  <si>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</si>
  <si>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</si>
  <si>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</si>
  <si>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</si>
  <si>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</si>
  <si>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</si>
  <si>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</si>
  <si>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</si>
  <si>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</si>
  <si>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</si>
  <si>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</si>
  <si>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</si>
  <si>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</si>
  <si>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</si>
  <si>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</si>
  <si>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</si>
  <si>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</si>
  <si>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</si>
  <si>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</si>
  <si>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</si>
  <si>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</si>
  <si>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</si>
  <si>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</si>
  <si>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</si>
  <si>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</si>
  <si>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</si>
  <si>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</si>
  <si>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</si>
  <si>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</si>
  <si>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</si>
  <si>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</si>
  <si>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</si>
  <si>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</si>
  <si>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</si>
  <si>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</si>
  <si>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</si>
  <si>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</si>
  <si>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</si>
  <si>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</si>
  <si>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</si>
  <si>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</si>
  <si>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</si>
  <si>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</si>
  <si>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</si>
  <si>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</si>
  <si>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</si>
  <si>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</si>
  <si>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</si>
  <si>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</si>
  <si>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</si>
  <si>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</si>
  <si>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</si>
  <si>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</si>
  <si>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</si>
  <si>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</si>
  <si>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</si>
  <si>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</si>
  <si>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</si>
  <si>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</si>
  <si>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</si>
  <si>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</si>
  <si>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</si>
  <si>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</si>
  <si>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</si>
  <si>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</si>
  <si>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</si>
  <si>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</si>
  <si>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</si>
  <si>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</si>
  <si>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</si>
  <si>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</si>
  <si>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</si>
  <si>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</si>
  <si>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</si>
  <si>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</si>
  <si>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</si>
  <si>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</si>
  <si>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</si>
  <si>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</si>
  <si>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</si>
  <si>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</si>
  <si>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</si>
  <si>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</si>
  <si>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</si>
  <si>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</si>
  <si>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</si>
  <si>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</si>
  <si>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</si>
  <si>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</si>
  <si>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</si>
  <si>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</si>
  <si>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</si>
  <si>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</si>
  <si>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</si>
  <si>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</si>
  <si>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</si>
  <si>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</si>
  <si>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</si>
  <si>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</si>
  <si>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</si>
  <si>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</si>
  <si>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</si>
  <si>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</si>
  <si>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</si>
  <si>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</si>
  <si>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</si>
  <si>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</si>
  <si>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</si>
  <si>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</si>
  <si>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</si>
  <si>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</si>
  <si>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</si>
  <si>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</si>
  <si>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</si>
  <si>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</si>
  <si>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</si>
  <si>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</si>
  <si>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</si>
  <si>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</si>
  <si>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</si>
  <si>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</si>
  <si>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</si>
  <si>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</si>
  <si>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</si>
  <si>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</si>
  <si>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</si>
  <si>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</si>
  <si>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</si>
  <si>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</si>
  <si>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</si>
  <si>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</si>
  <si>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</si>
  <si>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</si>
  <si>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</si>
  <si>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</si>
  <si>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</si>
  <si>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</si>
  <si>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</si>
  <si>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</si>
  <si>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</si>
  <si>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</si>
  <si>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</si>
  <si>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</si>
  <si>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</si>
  <si>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</si>
  <si>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</si>
  <si>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</si>
  <si>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</si>
  <si>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</si>
  <si>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</si>
  <si>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</si>
  <si>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</si>
  <si>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</si>
  <si>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</si>
  <si>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</si>
  <si>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</si>
  <si>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</si>
  <si>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</si>
  <si>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</si>
  <si>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</si>
  <si>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</si>
  <si>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</si>
  <si>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</si>
  <si>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</si>
  <si>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</si>
  <si>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</si>
  <si>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</si>
  <si>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</si>
  <si>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</si>
  <si>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</si>
  <si>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</si>
  <si>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</si>
  <si>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</si>
  <si>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</si>
  <si>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</si>
  <si>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</si>
  <si>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</si>
  <si>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</si>
  <si>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</si>
  <si>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</si>
  <si>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</si>
  <si>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</si>
  <si>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</si>
  <si>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</si>
  <si>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</si>
  <si>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</si>
  <si>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</si>
  <si>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</si>
  <si>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</si>
  <si>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</si>
  <si>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</si>
  <si>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</si>
  <si>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</si>
  <si>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</si>
  <si>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</si>
  <si>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</si>
  <si>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</si>
  <si>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</si>
  <si>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</si>
  <si>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</si>
  <si>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</si>
  <si>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</si>
  <si>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</si>
  <si>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</si>
  <si>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</si>
  <si>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</si>
  <si>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</si>
  <si>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</si>
  <si>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</si>
  <si>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</si>
  <si>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</si>
  <si>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</si>
  <si>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</si>
  <si>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</si>
  <si>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</si>
  <si>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</si>
  <si>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</si>
  <si>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</si>
  <si>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</si>
  <si>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</si>
  <si>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</si>
  <si>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</si>
  <si>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</si>
  <si>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</si>
  <si>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</si>
  <si>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</si>
  <si>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</si>
  <si>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</si>
  <si>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</si>
  <si>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</si>
  <si>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</si>
  <si>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</si>
  <si>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</si>
  <si>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</si>
  <si>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</si>
  <si>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</si>
  <si>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</si>
  <si>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</si>
  <si>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</si>
  <si>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</si>
  <si>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</si>
  <si>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</si>
  <si>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</si>
  <si>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</si>
  <si>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</si>
  <si>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</si>
  <si>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</si>
  <si>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</si>
  <si>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</si>
  <si>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</si>
  <si>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</si>
  <si>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</si>
  <si>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</si>
  <si>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</si>
  <si>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</si>
  <si>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</si>
  <si>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</si>
  <si>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</si>
  <si>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</si>
  <si>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</si>
  <si>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</si>
  <si>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</si>
  <si>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</si>
  <si>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</si>
  <si>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</si>
  <si>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</si>
  <si>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</si>
  <si>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</si>
  <si>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</si>
  <si>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</si>
  <si>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</si>
  <si>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</si>
  <si>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</si>
  <si>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</si>
  <si>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</si>
  <si>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</si>
  <si>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</si>
  <si>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</si>
  <si>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</si>
  <si>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</si>
  <si>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</si>
  <si>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</si>
  <si>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</si>
  <si>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</si>
  <si>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</si>
  <si>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</si>
  <si>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</si>
  <si>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</si>
  <si>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</si>
  <si>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</si>
  <si>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</si>
  <si>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</si>
  <si>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</si>
  <si>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</si>
  <si>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</si>
  <si>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</si>
  <si>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</si>
  <si>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</si>
  <si>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</si>
  <si>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</si>
  <si>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</si>
  <si>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</si>
  <si>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</si>
  <si>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</si>
  <si>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</si>
  <si>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</si>
  <si>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</si>
  <si>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</si>
  <si>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</si>
  <si>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</si>
  <si>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</si>
  <si>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</si>
  <si>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</si>
  <si>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</si>
  <si>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</si>
  <si>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</si>
  <si>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</si>
  <si>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</si>
  <si>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</si>
  <si>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</si>
  <si>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</si>
  <si>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</si>
  <si>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</si>
  <si>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</si>
  <si>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</si>
  <si>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</si>
  <si>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</si>
  <si>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</si>
  <si>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</si>
  <si>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</si>
  <si>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</si>
  <si>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</si>
  <si>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</si>
  <si>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</si>
  <si>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</si>
  <si>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</si>
  <si>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</si>
  <si>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</si>
  <si>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</si>
  <si>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</si>
  <si>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</si>
  <si>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</si>
  <si>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</si>
  <si>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</si>
  <si>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</si>
  <si>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</si>
  <si>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</si>
  <si>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</si>
  <si>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</si>
  <si>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</si>
  <si>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</si>
  <si>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</si>
  <si>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</si>
  <si>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</si>
  <si>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</si>
  <si>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</si>
  <si>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</si>
  <si>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</si>
  <si>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</si>
  <si>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</si>
  <si>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</si>
  <si>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</si>
  <si>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</si>
  <si>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</si>
  <si>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</si>
  <si>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</si>
  <si>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</si>
  <si>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</si>
  <si>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</si>
  <si>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</si>
  <si>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</si>
  <si>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</si>
  <si>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</si>
  <si>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</si>
  <si>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</si>
  <si>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</si>
  <si>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</si>
  <si>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</si>
  <si>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</si>
  <si>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</si>
  <si>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</si>
  <si>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</si>
  <si>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</si>
  <si>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</si>
  <si>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</si>
  <si>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</si>
  <si>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</si>
  <si>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</si>
  <si>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</si>
  <si>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</si>
  <si>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</si>
  <si>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</si>
  <si>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</si>
  <si>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</si>
  <si>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</si>
  <si>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</si>
  <si>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</si>
  <si>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</si>
  <si>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</si>
  <si>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</si>
  <si>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</si>
  <si>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</si>
  <si>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</si>
  <si>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</si>
  <si>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</si>
  <si>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</si>
  <si>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</si>
  <si>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</si>
  <si>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</si>
  <si>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</si>
  <si>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</si>
  <si>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</si>
  <si>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</si>
  <si>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</si>
  <si>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</si>
  <si>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</si>
  <si>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</si>
  <si>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</si>
  <si>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</si>
  <si>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</si>
  <si>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</si>
  <si>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</si>
  <si>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</si>
  <si>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</si>
  <si>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</si>
  <si>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</si>
  <si>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</si>
  <si>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</si>
  <si>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</si>
  <si>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</si>
  <si>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</si>
  <si>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</si>
  <si>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</si>
  <si>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</si>
  <si>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</si>
  <si>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</si>
  <si>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</si>
  <si>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</si>
  <si>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</si>
  <si>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</si>
  <si>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</si>
  <si>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</si>
  <si>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</si>
  <si>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</si>
  <si>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</si>
  <si>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</si>
  <si>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</si>
  <si>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</si>
  <si>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</si>
  <si>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</si>
  <si>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</si>
  <si>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</si>
  <si>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</si>
  <si>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</si>
  <si>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</si>
  <si>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</si>
  <si>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</si>
  <si>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</si>
  <si>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</si>
  <si>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</si>
  <si>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</si>
  <si>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</si>
  <si>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</si>
  <si>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</si>
  <si>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</si>
  <si>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</si>
  <si>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</si>
  <si>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</si>
  <si>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</si>
  <si>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</si>
  <si>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</si>
  <si>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</si>
  <si>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</si>
  <si>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</si>
  <si>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</si>
  <si>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</si>
  <si>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</si>
  <si>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</si>
  <si>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</si>
  <si>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</si>
  <si>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</si>
  <si>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</si>
  <si>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</si>
  <si>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</si>
  <si>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</si>
  <si>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</si>
  <si>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</si>
  <si>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</si>
  <si>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</si>
  <si>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</si>
  <si>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</si>
  <si>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</si>
  <si>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</si>
  <si>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</si>
  <si>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</si>
  <si>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</si>
  <si>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</si>
  <si>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</si>
  <si>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</si>
  <si>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</si>
  <si>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</si>
  <si>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</si>
  <si>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</si>
  <si>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</si>
  <si>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</si>
  <si>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</si>
  <si>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</si>
  <si>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</si>
  <si>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</si>
  <si>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</si>
  <si>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</si>
  <si>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</si>
  <si>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</si>
  <si>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</si>
  <si>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</si>
  <si>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</si>
  <si>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</si>
  <si>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</si>
  <si>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</si>
  <si>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</si>
  <si>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</si>
  <si>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</si>
  <si>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</si>
  <si>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</si>
  <si>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</si>
  <si>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</si>
  <si>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</si>
  <si>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</si>
  <si>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</si>
  <si>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</si>
  <si>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</si>
  <si>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</si>
  <si>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</si>
  <si>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</si>
  <si>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</si>
  <si>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</si>
  <si>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</si>
  <si>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</si>
  <si>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</si>
  <si>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</si>
  <si>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</si>
  <si>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</si>
  <si>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</si>
  <si>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</si>
  <si>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</si>
  <si>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</si>
  <si>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</si>
  <si>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</si>
  <si>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</si>
  <si>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</si>
  <si>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</si>
  <si>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</si>
  <si>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</si>
  <si>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</si>
  <si>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</si>
  <si>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</si>
  <si>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</si>
  <si>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</si>
  <si>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</si>
  <si>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</si>
  <si>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</si>
  <si>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</si>
  <si>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</si>
  <si>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</si>
  <si>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</si>
  <si>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</si>
  <si>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</si>
  <si>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</si>
  <si>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</si>
  <si>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</si>
  <si>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</si>
  <si>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</si>
  <si>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</si>
  <si>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</si>
  <si>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</si>
  <si>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</si>
  <si>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</si>
  <si>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</si>
  <si>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</si>
  <si>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</si>
  <si>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</si>
  <si>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</si>
  <si>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</si>
  <si>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</si>
  <si>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</si>
  <si>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</si>
  <si>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</si>
  <si>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</si>
  <si>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</si>
  <si>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</si>
  <si>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</si>
  <si>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</si>
  <si>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</si>
  <si>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</si>
  <si>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</si>
  <si>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</si>
  <si>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</si>
  <si>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</si>
  <si>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</si>
  <si>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</si>
  <si>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</si>
  <si>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</si>
  <si>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</si>
  <si>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</si>
  <si>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</si>
  <si>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</si>
  <si>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</si>
  <si>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</si>
  <si>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</si>
  <si>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</si>
  <si>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</si>
  <si>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</si>
  <si>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</si>
  <si>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</si>
  <si>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</si>
  <si>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</si>
  <si>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</si>
  <si>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</si>
  <si>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</si>
  <si>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</si>
  <si>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</si>
  <si>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</si>
  <si>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</si>
  <si>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</si>
  <si>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</si>
  <si>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</si>
  <si>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</si>
  <si>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</si>
  <si>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</si>
  <si>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</si>
  <si>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</si>
  <si>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</si>
  <si>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</si>
  <si>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</si>
  <si>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</si>
  <si>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</si>
  <si>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</si>
  <si>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</si>
  <si>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</si>
  <si>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</si>
  <si>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</si>
  <si>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</si>
  <si>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</si>
  <si>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</si>
  <si>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</si>
  <si>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</si>
  <si>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</si>
  <si>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</si>
  <si>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</si>
  <si>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</si>
  <si>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</si>
  <si>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</si>
  <si>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</si>
  <si>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</si>
  <si>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</si>
  <si>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</si>
  <si>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</si>
  <si>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</si>
  <si>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</si>
  <si>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</si>
  <si>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</si>
  <si>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</si>
  <si>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</si>
  <si>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</si>
  <si>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</si>
  <si>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</si>
  <si>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</si>
  <si>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</si>
  <si>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</si>
  <si>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</si>
  <si>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</si>
  <si>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</si>
  <si>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</si>
  <si>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</si>
  <si>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</si>
  <si>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</si>
  <si>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</si>
  <si>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</si>
  <si>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</si>
  <si>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</si>
  <si>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</si>
  <si>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</si>
  <si>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</si>
  <si>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</si>
  <si>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</si>
  <si>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</si>
  <si>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</si>
  <si>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</si>
  <si>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</si>
  <si>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</si>
  <si>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</si>
  <si>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</si>
  <si>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</si>
  <si>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</si>
  <si>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</si>
  <si>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</si>
  <si>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</si>
  <si>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</si>
  <si>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</si>
  <si>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</si>
  <si>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</si>
  <si>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</si>
  <si>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</si>
  <si>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</si>
  <si>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</si>
  <si>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</si>
  <si>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</si>
  <si>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</si>
  <si>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</si>
  <si>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</si>
  <si>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</si>
  <si>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</si>
  <si>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</si>
  <si>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</si>
  <si>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</si>
  <si>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</si>
  <si>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</si>
  <si>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</si>
  <si>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</si>
  <si>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</si>
  <si>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</si>
  <si>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</si>
  <si>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</si>
  <si>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</si>
  <si>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</si>
  <si>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</si>
  <si>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</si>
  <si>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</si>
  <si>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</si>
  <si>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</si>
  <si>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</si>
  <si>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</si>
  <si>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</si>
  <si>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</si>
  <si>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</si>
  <si>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</si>
  <si>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</si>
  <si>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</si>
  <si>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</si>
  <si>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</si>
  <si>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</si>
  <si>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</si>
  <si>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</si>
  <si>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</si>
  <si>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</si>
  <si>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</si>
  <si>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</si>
  <si>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</si>
  <si>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</si>
  <si>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</si>
  <si>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</si>
  <si>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</si>
  <si>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</si>
  <si>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</si>
  <si>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</si>
  <si>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</si>
  <si>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</si>
  <si>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</si>
  <si>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</si>
  <si>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</si>
  <si>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</si>
  <si>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</si>
  <si>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</si>
  <si>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</si>
  <si>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</si>
  <si>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</si>
  <si>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</si>
  <si>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</si>
  <si>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</si>
  <si>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</si>
  <si>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</si>
  <si>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</si>
  <si>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</si>
  <si>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</si>
  <si>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</si>
  <si>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</si>
  <si>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</si>
  <si>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</si>
  <si>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</si>
  <si>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</si>
  <si>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</si>
  <si>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</si>
  <si>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</si>
  <si>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</si>
  <si>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</si>
  <si>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</si>
  <si>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</si>
  <si>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</si>
  <si>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</si>
  <si>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</si>
  <si>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</si>
  <si>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</si>
  <si>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</si>
  <si>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</si>
  <si>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</si>
  <si>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</si>
  <si>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</si>
  <si>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</si>
  <si>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</si>
  <si>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</si>
  <si>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</si>
  <si>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</si>
  <si>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</si>
  <si>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</si>
  <si>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</si>
  <si>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</si>
  <si>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</si>
  <si>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</si>
  <si>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</si>
  <si>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</si>
  <si>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</si>
  <si>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</si>
  <si>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</si>
  <si>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</si>
  <si>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</si>
  <si>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</si>
  <si>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</si>
  <si>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</si>
  <si>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</si>
  <si>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</si>
  <si>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</si>
  <si>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</si>
  <si>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</si>
  <si>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</si>
  <si>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</si>
  <si>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</si>
  <si>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</si>
  <si>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</si>
  <si>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</si>
  <si>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</si>
  <si>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</si>
  <si>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</si>
  <si>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</si>
  <si>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</si>
  <si>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</si>
  <si>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</si>
  <si>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</si>
  <si>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</si>
  <si>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</si>
  <si>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</si>
  <si>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</si>
  <si>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</si>
  <si>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</si>
  <si>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</si>
  <si>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</si>
  <si>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</si>
  <si>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</si>
  <si>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</si>
  <si>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</si>
  <si>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</si>
  <si>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</si>
  <si>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</si>
  <si>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</si>
  <si>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</si>
  <si>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</si>
  <si>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</si>
  <si>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</si>
  <si>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</si>
  <si>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</si>
  <si>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</si>
  <si>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</si>
  <si>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</si>
  <si>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</si>
  <si>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</si>
  <si>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</si>
  <si>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</si>
  <si>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</si>
  <si>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</si>
  <si>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</si>
  <si>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</si>
  <si>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</si>
  <si>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</si>
  <si>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</si>
  <si>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</si>
  <si>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</si>
  <si>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</si>
  <si>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</si>
  <si>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</si>
  <si>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</si>
  <si>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</si>
  <si>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</si>
  <si>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</si>
  <si>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</si>
  <si>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</si>
  <si>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</si>
  <si>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</si>
  <si>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</si>
  <si>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</si>
  <si>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</si>
  <si>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</si>
  <si>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</si>
  <si>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</si>
  <si>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</si>
  <si>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</si>
  <si>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</si>
  <si>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</si>
  <si>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</si>
  <si>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</si>
  <si>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</si>
  <si>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</si>
  <si>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</si>
  <si>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</si>
  <si>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</si>
  <si>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</si>
  <si>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</si>
  <si>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</si>
  <si>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</si>
  <si>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</si>
  <si>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</si>
  <si>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</si>
  <si>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</si>
  <si>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</si>
  <si>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</si>
  <si>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</si>
  <si>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</si>
  <si>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</si>
  <si>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</si>
  <si>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</si>
  <si>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</si>
  <si>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</si>
  <si>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</si>
  <si>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</si>
  <si>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</si>
  <si>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</si>
  <si>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</si>
  <si>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</si>
  <si>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</si>
  <si>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</si>
  <si>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</si>
  <si>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</si>
  <si>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</si>
  <si>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</si>
  <si>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</si>
  <si>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</si>
  <si>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</si>
  <si>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</si>
  <si>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</si>
  <si>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</si>
  <si>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</si>
  <si>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</si>
  <si>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</si>
  <si>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</si>
  <si>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</si>
  <si>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</si>
  <si>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</si>
  <si>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</si>
  <si>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</si>
  <si>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</si>
  <si>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</si>
  <si>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</si>
  <si>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</si>
  <si>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</si>
  <si>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</si>
  <si>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</si>
  <si>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</si>
  <si>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</si>
  <si>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</si>
  <si>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</si>
  <si>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</si>
  <si>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</si>
  <si>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</si>
  <si>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</si>
  <si>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</si>
  <si>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</si>
  <si>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</si>
  <si>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</si>
  <si>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</si>
  <si>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</si>
  <si>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</si>
  <si>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</si>
  <si>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</si>
  <si>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</si>
  <si>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</si>
  <si>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</si>
  <si>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</si>
  <si>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</si>
  <si>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</si>
  <si>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</si>
  <si>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</si>
  <si>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</si>
  <si>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</si>
  <si>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</si>
  <si>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</si>
  <si>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</si>
  <si>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</si>
  <si>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</si>
  <si>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</si>
  <si>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</si>
  <si>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</si>
  <si>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</si>
  <si>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</si>
  <si>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</si>
  <si>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</si>
  <si>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</si>
  <si>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</si>
  <si>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</si>
  <si>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</si>
  <si>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</si>
  <si>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</si>
  <si>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</si>
  <si>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</si>
  <si>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</si>
  <si>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</si>
  <si>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</si>
  <si>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</si>
  <si>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</si>
  <si>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</si>
  <si>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</si>
  <si>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</si>
  <si>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</si>
  <si>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</si>
  <si>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</si>
  <si>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</si>
  <si>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</si>
  <si>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</si>
  <si>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</si>
  <si>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</si>
  <si>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</si>
  <si>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</si>
  <si>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</si>
  <si>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</si>
  <si>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</si>
  <si>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</si>
  <si>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</si>
  <si>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</si>
  <si>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</si>
  <si>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</si>
  <si>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</si>
  <si>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</si>
  <si>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</si>
  <si>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</si>
  <si>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</si>
  <si>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</si>
  <si>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</si>
  <si>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</si>
  <si>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</si>
  <si>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</si>
  <si>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</si>
  <si>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</si>
  <si>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</si>
  <si>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</si>
  <si>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</si>
  <si>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</si>
  <si>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</si>
  <si>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</si>
  <si>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</si>
  <si>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</si>
  <si>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</si>
  <si>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</si>
  <si>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</si>
  <si>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</si>
  <si>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</si>
  <si>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</si>
  <si>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</si>
  <si>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</si>
  <si>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</si>
  <si>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</si>
  <si>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</si>
  <si>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</si>
  <si>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</si>
  <si>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</si>
  <si>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</si>
  <si>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</si>
  <si>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</si>
  <si>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</si>
  <si>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</si>
  <si>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</si>
  <si>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</si>
  <si>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</si>
  <si>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</si>
  <si>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</si>
  <si>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</si>
  <si>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</si>
  <si>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</si>
  <si>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</si>
  <si>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</si>
  <si>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</si>
  <si>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</si>
  <si>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</si>
  <si>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</si>
  <si>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</si>
  <si>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</si>
  <si>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</si>
  <si>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</si>
  <si>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</si>
  <si>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</si>
  <si>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</si>
  <si>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</si>
  <si>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</si>
  <si>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</si>
  <si>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</si>
  <si>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</si>
  <si>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</si>
  <si>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</si>
  <si>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</si>
  <si>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</si>
  <si>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</si>
  <si>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</si>
  <si>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</si>
  <si>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</si>
  <si>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</si>
  <si>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</si>
  <si>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</si>
  <si>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</si>
  <si>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</si>
  <si>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</si>
  <si>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</si>
  <si>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</si>
  <si>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</si>
  <si>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</si>
  <si>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</si>
  <si>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</si>
  <si>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</si>
  <si>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</si>
  <si>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</si>
  <si>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</si>
  <si>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</si>
  <si>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</si>
  <si>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</si>
  <si>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</si>
  <si>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</si>
  <si>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</si>
  <si>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</si>
  <si>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</si>
  <si>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</si>
  <si>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</si>
  <si>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</si>
  <si>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</si>
  <si>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</si>
  <si>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</si>
  <si>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</si>
  <si>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</si>
  <si>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</si>
  <si>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</si>
  <si>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</si>
  <si>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</si>
  <si>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</si>
  <si>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</si>
  <si>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</si>
  <si>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</si>
  <si>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</si>
  <si>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</si>
  <si>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</si>
  <si>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</si>
  <si>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</si>
  <si>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</si>
  <si>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</si>
  <si>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</si>
  <si>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</si>
  <si>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</si>
  <si>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</si>
  <si>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</si>
  <si>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</si>
  <si>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</si>
  <si>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</si>
  <si>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</si>
  <si>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</si>
  <si>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</si>
  <si>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</si>
  <si>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</si>
  <si>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</si>
  <si>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</si>
  <si>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</si>
  <si>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</si>
  <si>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</si>
  <si>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</si>
  <si>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</si>
  <si>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</si>
  <si>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</si>
  <si>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</si>
  <si>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</si>
  <si>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</si>
  <si>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</si>
  <si>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</si>
  <si>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</si>
  <si>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</si>
  <si>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</si>
  <si>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</si>
  <si>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</si>
  <si>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</si>
  <si>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</si>
  <si>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</si>
  <si>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</si>
  <si>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</si>
  <si>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</si>
  <si>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</si>
  <si>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</si>
  <si>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</si>
  <si>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</si>
  <si>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</si>
  <si>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</si>
  <si>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</si>
  <si>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</si>
  <si>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</si>
  <si>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</si>
  <si>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</si>
  <si>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</si>
  <si>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</si>
  <si>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</si>
  <si>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</si>
  <si>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</si>
  <si>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</si>
  <si>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</si>
  <si>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</si>
  <si>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</si>
  <si>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</si>
  <si>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</si>
  <si>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</si>
  <si>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</si>
  <si>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</si>
  <si>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</si>
  <si>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</si>
  <si>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</si>
  <si>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</si>
  <si>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</si>
  <si>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</si>
  <si>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</si>
  <si>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</si>
  <si>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</si>
  <si>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</si>
  <si>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</si>
  <si>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</si>
  <si>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</si>
  <si>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</si>
  <si>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</si>
  <si>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</si>
  <si>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</si>
  <si>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</si>
  <si>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</si>
  <si>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</si>
  <si>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</si>
  <si>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</si>
  <si>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</si>
  <si>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</si>
  <si>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</si>
  <si>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</si>
  <si>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</si>
  <si>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</si>
  <si>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</si>
  <si>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</si>
  <si>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</si>
  <si>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</si>
  <si>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</si>
  <si>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</si>
  <si>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</si>
  <si>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</si>
  <si>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</si>
  <si>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</si>
  <si>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</si>
  <si>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</si>
  <si>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</si>
  <si>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</si>
  <si>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</si>
  <si>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</si>
  <si>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</si>
  <si>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</si>
  <si>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</si>
  <si>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</si>
  <si>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</si>
  <si>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</si>
  <si>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</si>
  <si>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</si>
  <si>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</si>
  <si>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</si>
  <si>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</si>
  <si>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</si>
  <si>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</si>
  <si>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</si>
  <si>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</si>
  <si>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</si>
  <si>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</si>
  <si>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</si>
  <si>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</si>
  <si>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</si>
  <si>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</si>
  <si>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</si>
  <si>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</si>
  <si>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</si>
  <si>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</si>
  <si>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</si>
  <si>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</si>
  <si>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</si>
  <si>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</si>
  <si>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</si>
  <si>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</si>
  <si>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</si>
  <si>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</si>
  <si>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</si>
  <si>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</si>
  <si>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</si>
  <si>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</si>
  <si>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</si>
  <si>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</si>
  <si>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</si>
  <si>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</si>
  <si>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</si>
  <si>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</si>
  <si>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</si>
  <si>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</si>
  <si>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</si>
  <si>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</si>
  <si>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</si>
  <si>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</si>
  <si>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</si>
  <si>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</si>
  <si>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</si>
  <si>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</si>
  <si>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</si>
  <si>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</si>
  <si>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</si>
  <si>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</si>
  <si>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</si>
  <si>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</si>
  <si>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</si>
  <si>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</si>
  <si>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</si>
  <si>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</si>
  <si>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</si>
  <si>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</si>
  <si>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</si>
  <si>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</si>
  <si>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</si>
  <si>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</si>
  <si>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</si>
  <si>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</si>
  <si>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</si>
  <si>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</si>
  <si>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</si>
  <si>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</si>
  <si>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</si>
  <si>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</si>
  <si>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</si>
  <si>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</si>
  <si>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</si>
  <si>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</si>
  <si>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</si>
  <si>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</si>
  <si>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</si>
  <si>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</si>
  <si>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</si>
  <si>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</si>
  <si>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</si>
  <si>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</si>
  <si>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</si>
  <si>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</si>
  <si>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</si>
  <si>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</si>
  <si>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</si>
  <si>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</si>
  <si>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</si>
  <si>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</si>
  <si>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</si>
  <si>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</si>
  <si>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</si>
  <si>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</si>
  <si>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</si>
  <si>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</si>
  <si>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</si>
  <si>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</si>
  <si>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</si>
  <si>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</si>
  <si>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</si>
  <si>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</si>
  <si>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</si>
  <si>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</si>
  <si>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</si>
  <si>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</si>
  <si>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</si>
  <si>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</si>
  <si>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</si>
  <si>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</si>
  <si>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</si>
  <si>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</si>
  <si>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</si>
  <si>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</si>
  <si>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</si>
  <si>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</si>
  <si>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</si>
  <si>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</si>
  <si>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</si>
  <si>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</si>
  <si>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</si>
  <si>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</si>
  <si>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</si>
  <si>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</si>
  <si>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</si>
  <si>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</si>
  <si>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</si>
  <si>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</si>
  <si>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</si>
  <si>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</si>
  <si>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</si>
  <si>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</si>
  <si>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</si>
  <si>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</si>
  <si>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</si>
  <si>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</si>
  <si>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</si>
  <si>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</si>
  <si>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</si>
  <si>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</si>
  <si>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</si>
  <si>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</si>
  <si>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</si>
  <si>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</si>
  <si>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</si>
  <si>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</si>
  <si>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</si>
  <si>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</si>
  <si>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</si>
  <si>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</si>
  <si>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</si>
  <si>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</si>
  <si>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</si>
  <si>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</si>
  <si>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</si>
  <si>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</si>
  <si>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</si>
  <si>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</si>
  <si>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</si>
  <si>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</si>
  <si>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</si>
  <si>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</si>
  <si>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</si>
  <si>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</si>
  <si>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</si>
  <si>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</si>
  <si>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</si>
  <si>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</si>
  <si>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</si>
  <si>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</si>
  <si>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</si>
  <si>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</si>
  <si>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</si>
  <si>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</si>
  <si>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</si>
  <si>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</si>
  <si>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</si>
  <si>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</si>
  <si>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</si>
  <si>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</si>
  <si>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</si>
  <si>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</si>
  <si>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</si>
  <si>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</si>
  <si>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</si>
  <si>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</si>
  <si>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</si>
  <si>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</si>
  <si>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</si>
  <si>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</si>
  <si>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</si>
  <si>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</si>
  <si>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</si>
  <si>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</si>
  <si>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</si>
  <si>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</si>
  <si>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</si>
  <si>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</si>
  <si>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</si>
  <si>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</si>
  <si>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</si>
  <si>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</si>
  <si>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</si>
  <si>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</si>
  <si>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</si>
  <si>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</si>
  <si>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</si>
  <si>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</si>
  <si>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</si>
  <si>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</si>
  <si>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</si>
  <si>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</si>
  <si>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</si>
  <si>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</si>
  <si>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</si>
  <si>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</si>
  <si>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</si>
  <si>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</si>
  <si>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</si>
  <si>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</si>
  <si>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</si>
  <si>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</si>
  <si>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</si>
  <si>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</si>
  <si>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</si>
  <si>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</si>
  <si>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</si>
  <si>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</si>
  <si>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</si>
  <si>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</si>
  <si>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</si>
  <si>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</si>
  <si>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</si>
  <si>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</si>
  <si>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</si>
  <si>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</si>
  <si>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</si>
  <si>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</si>
  <si>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</si>
  <si>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</si>
  <si>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</si>
  <si>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</si>
  <si>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</si>
  <si>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</si>
  <si>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</si>
  <si>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</si>
  <si>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</si>
  <si>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</si>
  <si>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</si>
  <si>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</si>
  <si>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</si>
  <si>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</si>
  <si>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</si>
  <si>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</si>
  <si>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</si>
  <si>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</si>
  <si>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</si>
  <si>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</si>
  <si>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</si>
  <si>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</si>
  <si>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</si>
  <si>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</si>
  <si>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</si>
  <si>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</si>
  <si>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</si>
  <si>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</si>
  <si>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</si>
  <si>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</si>
  <si>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</si>
  <si>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</si>
  <si>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</si>
  <si>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</si>
  <si>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</si>
  <si>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</si>
  <si>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</si>
  <si>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</si>
  <si>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</si>
  <si>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</si>
  <si>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</si>
  <si>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</si>
  <si>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</si>
  <si>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</si>
  <si>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</si>
  <si>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</si>
  <si>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</si>
  <si>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</si>
  <si>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</si>
  <si>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</si>
  <si>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</si>
  <si>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</si>
  <si>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</si>
  <si>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</si>
  <si>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</si>
  <si>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</si>
  <si>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</si>
  <si>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</si>
  <si>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</si>
  <si>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</si>
  <si>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</si>
  <si>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</si>
  <si>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</si>
  <si>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</si>
  <si>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</si>
  <si>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</si>
  <si>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</si>
  <si>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</si>
  <si>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</si>
  <si>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</si>
  <si>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</si>
  <si>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</si>
  <si>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</si>
  <si>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</si>
  <si>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</si>
  <si>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</si>
  <si>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</si>
  <si>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</si>
  <si>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</si>
  <si>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</si>
  <si>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</si>
  <si>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</si>
  <si>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</si>
  <si>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</si>
  <si>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</si>
  <si>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</si>
  <si>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</si>
  <si>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</si>
  <si>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</si>
  <si>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</si>
  <si>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</si>
  <si>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</si>
  <si>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</si>
  <si>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</si>
  <si>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</si>
  <si>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</si>
  <si>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</si>
  <si>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</si>
  <si>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</si>
  <si>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</si>
  <si>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</si>
  <si>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</si>
  <si>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</si>
  <si>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</si>
  <si>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</si>
  <si>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</si>
  <si>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</si>
  <si>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</si>
  <si>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</si>
  <si>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</si>
  <si>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</si>
  <si>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</si>
  <si>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</si>
  <si>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</si>
  <si>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</si>
  <si>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</si>
  <si>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</si>
  <si>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</si>
  <si>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</si>
  <si>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</si>
  <si>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</si>
  <si>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</si>
  <si>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</si>
  <si>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</si>
  <si>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</si>
  <si>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</si>
  <si>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</si>
  <si>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</si>
  <si>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</si>
  <si>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</si>
  <si>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</si>
  <si>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</si>
  <si>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</si>
  <si>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</si>
  <si>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</si>
  <si>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</si>
  <si>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</si>
  <si>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</si>
  <si>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</si>
  <si>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</si>
  <si>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</si>
  <si>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</si>
  <si>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</si>
  <si>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</si>
  <si>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</si>
  <si>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</si>
  <si>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</si>
  <si>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</si>
  <si>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</si>
  <si>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</si>
  <si>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</si>
  <si>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</si>
  <si>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</si>
  <si>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</si>
  <si>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</si>
  <si>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</si>
  <si>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</si>
  <si>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</si>
  <si>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</si>
  <si>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</si>
  <si>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</si>
  <si>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</si>
  <si>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</si>
  <si>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</si>
  <si>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</si>
  <si>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</si>
  <si>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</si>
  <si>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</si>
  <si>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</si>
  <si>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</si>
  <si>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</si>
  <si>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</si>
  <si>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</si>
  <si>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</si>
  <si>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</si>
  <si>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</si>
  <si>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</si>
  <si>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</si>
  <si>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</si>
  <si>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</si>
  <si>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</si>
  <si>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</si>
  <si>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</si>
  <si>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</si>
  <si>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</si>
  <si>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</si>
  <si>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</si>
  <si>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</si>
  <si>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</si>
  <si>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</si>
  <si>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</si>
  <si>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</si>
  <si>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</si>
  <si>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</si>
  <si>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</si>
  <si>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</si>
  <si>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</si>
  <si>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</si>
  <si>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</si>
  <si>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</si>
  <si>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</si>
  <si>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</si>
  <si>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</si>
  <si>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</si>
  <si>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</si>
  <si>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</si>
  <si>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</si>
  <si>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</si>
  <si>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</si>
  <si>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</si>
  <si>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</si>
  <si>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</si>
  <si>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</si>
  <si>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</si>
  <si>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</si>
  <si>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</si>
  <si>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</si>
  <si>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</si>
  <si>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</si>
  <si>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</si>
  <si>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</si>
  <si>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</si>
  <si>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</si>
  <si>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</si>
  <si>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</si>
  <si>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</si>
  <si>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</si>
  <si>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</si>
  <si>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</si>
  <si>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</si>
  <si>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</si>
  <si>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</si>
  <si>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</si>
  <si>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</si>
  <si>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</si>
  <si>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</si>
  <si>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</si>
  <si>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</si>
  <si>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</si>
  <si>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</si>
  <si>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</si>
  <si>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</si>
  <si>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</si>
  <si>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</si>
  <si>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</si>
  <si>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</si>
  <si>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</si>
  <si>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</si>
  <si>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</si>
  <si>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</si>
  <si>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</si>
  <si>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</si>
  <si>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</si>
  <si>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</si>
  <si>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</si>
  <si>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</si>
  <si>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</si>
  <si>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</si>
  <si>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</si>
  <si>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</si>
  <si>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</si>
  <si>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</si>
  <si>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</si>
  <si>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</si>
  <si>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</si>
  <si>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</si>
  <si>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</si>
  <si>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</si>
  <si>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</si>
  <si>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</si>
  <si>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</si>
  <si>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</si>
  <si>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</si>
  <si>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</si>
  <si>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</si>
  <si>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</si>
  <si>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</si>
  <si>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</si>
  <si>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</si>
  <si>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</si>
  <si>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</si>
  <si>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</si>
  <si>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</si>
  <si>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</si>
  <si>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</si>
  <si>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</si>
  <si>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</si>
  <si>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</si>
  <si>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</si>
  <si>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</si>
  <si>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</si>
  <si>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</si>
  <si>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</si>
  <si>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</si>
  <si>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</si>
  <si>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</si>
  <si>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</si>
  <si>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</si>
  <si>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</si>
  <si>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</si>
  <si>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</si>
  <si>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</si>
  <si>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</si>
  <si>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</si>
  <si>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</si>
  <si>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</si>
  <si>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</si>
  <si>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</si>
  <si>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</si>
  <si>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</si>
  <si>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</si>
  <si>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</si>
  <si>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</si>
  <si>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</si>
  <si>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</si>
  <si>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</si>
  <si>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</si>
  <si>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</si>
  <si>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</si>
  <si>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</si>
  <si>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</si>
  <si>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</si>
  <si>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</si>
  <si>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</si>
  <si>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</si>
  <si>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</si>
  <si>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</si>
  <si>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</si>
  <si>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</si>
  <si>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</si>
  <si>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</si>
  <si>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</si>
  <si>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</si>
  <si>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</si>
  <si>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</si>
  <si>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</si>
  <si>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</si>
  <si>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</si>
  <si>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</si>
  <si>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</si>
  <si>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</si>
  <si>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</si>
  <si>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</si>
  <si>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</si>
  <si>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</si>
  <si>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</si>
  <si>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</si>
  <si>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</si>
  <si>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</si>
  <si>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</si>
  <si>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</si>
  <si>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</si>
  <si>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</si>
  <si>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</si>
  <si>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</si>
  <si>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</si>
  <si>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</si>
  <si>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</si>
  <si>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</si>
  <si>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</si>
  <si>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</si>
  <si>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</si>
  <si>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</si>
  <si>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</si>
  <si>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</si>
  <si>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</si>
  <si>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</si>
  <si>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</si>
  <si>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</si>
  <si>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</si>
  <si>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</si>
  <si>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</si>
  <si>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</si>
  <si>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</si>
  <si>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</si>
  <si>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</si>
  <si>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</si>
  <si>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</si>
  <si>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</si>
  <si>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</si>
  <si>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</si>
  <si>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</si>
  <si>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</si>
  <si>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</si>
  <si>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</si>
  <si>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</si>
  <si>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</si>
  <si>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</si>
  <si>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</si>
  <si>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</si>
  <si>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</si>
  <si>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</si>
  <si>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</si>
  <si>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</si>
  <si>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</si>
  <si>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</si>
  <si>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</si>
  <si>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</si>
  <si>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</si>
  <si>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</si>
  <si>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</si>
  <si>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</si>
  <si>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</si>
  <si>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</si>
  <si>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</si>
  <si>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</si>
  <si>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</si>
  <si>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</si>
  <si>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</si>
  <si>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</si>
  <si>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</si>
  <si>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</si>
  <si>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</si>
  <si>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</si>
  <si>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</si>
  <si>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</si>
  <si>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</si>
  <si>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</si>
  <si>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</si>
  <si>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</si>
  <si>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</si>
  <si>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</si>
  <si>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</si>
  <si>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</si>
  <si>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</si>
  <si>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</si>
  <si>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</si>
  <si>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</si>
  <si>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</si>
  <si>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</si>
  <si>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</si>
  <si>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</si>
  <si>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</si>
  <si>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</si>
  <si>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</si>
  <si>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</si>
  <si>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</si>
  <si>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</si>
  <si>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</si>
  <si>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</si>
  <si>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</si>
  <si>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</si>
  <si>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</si>
  <si>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</si>
  <si>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</si>
  <si>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</si>
  <si>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</si>
  <si>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</si>
  <si>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</si>
  <si>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</si>
  <si>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</si>
  <si>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</si>
  <si>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</si>
  <si>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</si>
  <si>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</si>
  <si>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</si>
  <si>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</si>
  <si>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</si>
  <si>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</si>
  <si>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</si>
  <si>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</si>
  <si>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</si>
  <si>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</si>
  <si>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</si>
  <si>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</si>
  <si>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</si>
  <si>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</si>
  <si>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</si>
  <si>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</si>
  <si>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</si>
  <si>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</si>
  <si>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</si>
  <si>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</si>
  <si>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</si>
  <si>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</si>
  <si>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</si>
  <si>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</si>
  <si>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</si>
  <si>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</si>
  <si>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</si>
  <si>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</si>
  <si>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</si>
  <si>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</si>
  <si>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</si>
  <si>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</si>
  <si>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</si>
  <si>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</si>
  <si>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</si>
  <si>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</si>
  <si>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</si>
  <si>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</si>
  <si>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</si>
  <si>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</si>
  <si>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</si>
  <si>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</si>
  <si>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</si>
  <si>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</si>
  <si>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</si>
  <si>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</si>
  <si>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</si>
  <si>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</si>
  <si>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</si>
  <si>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</si>
  <si>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</si>
  <si>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</si>
  <si>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</si>
  <si>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</si>
  <si>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</si>
  <si>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</si>
  <si>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</si>
  <si>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</si>
  <si>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</si>
  <si>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</si>
  <si>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</si>
  <si>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</si>
  <si>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</si>
  <si>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</si>
  <si>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</si>
  <si>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</si>
  <si>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</si>
  <si>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</si>
  <si>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</si>
  <si>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</si>
  <si>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</si>
  <si>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</si>
  <si>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</si>
  <si>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</si>
  <si>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</si>
  <si>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</si>
  <si>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</si>
  <si>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</si>
  <si>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</si>
  <si>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</si>
  <si>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</si>
  <si>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</si>
  <si>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</si>
  <si>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</si>
  <si>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</si>
  <si>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</si>
  <si>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</si>
  <si>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</si>
  <si>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</si>
  <si>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</si>
  <si>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</si>
  <si>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</si>
  <si>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</si>
  <si>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</si>
  <si>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</si>
  <si>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</si>
  <si>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</si>
  <si>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</si>
  <si>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</si>
  <si>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</si>
  <si>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</si>
  <si>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</si>
  <si>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</si>
  <si>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</si>
  <si>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</si>
  <si>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</si>
  <si>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</si>
  <si>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</si>
  <si>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</si>
  <si>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</si>
  <si>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</si>
  <si>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</si>
  <si>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</si>
  <si>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</si>
  <si>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</si>
  <si>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</si>
  <si>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</si>
  <si>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</si>
  <si>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</si>
  <si>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</si>
  <si>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</si>
  <si>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</si>
  <si>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</si>
  <si>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</si>
  <si>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</si>
  <si>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</si>
  <si>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</si>
  <si>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</si>
  <si>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</si>
  <si>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</si>
  <si>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</si>
  <si>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</si>
  <si>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</si>
  <si>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</si>
  <si>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</si>
  <si>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</si>
  <si>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</si>
  <si>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</si>
  <si>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</si>
  <si>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</si>
  <si>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</si>
  <si>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</si>
  <si>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</si>
  <si>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</si>
  <si>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</si>
  <si>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</si>
  <si>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</si>
  <si>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</si>
  <si>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</si>
  <si>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</si>
  <si>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</si>
  <si>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</si>
  <si>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</si>
  <si>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</si>
  <si>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</si>
  <si>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</si>
  <si>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</si>
  <si>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</si>
  <si>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</si>
  <si>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</si>
  <si>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</si>
  <si>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</si>
  <si>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</si>
  <si>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</si>
  <si>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</si>
  <si>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</si>
  <si>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</si>
  <si>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</si>
  <si>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</si>
  <si>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</si>
  <si>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</si>
  <si>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</si>
  <si>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</si>
  <si>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</si>
  <si>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</si>
  <si>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</si>
  <si>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</si>
  <si>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</si>
  <si>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</si>
  <si>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</si>
  <si>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</si>
  <si>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</si>
  <si>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</si>
  <si>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</si>
  <si>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</si>
  <si>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</si>
  <si>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</si>
  <si>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</si>
  <si>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</si>
  <si>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</si>
  <si>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</si>
  <si>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</si>
  <si>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</si>
  <si>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</si>
  <si>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</si>
  <si>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</si>
  <si>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</si>
  <si>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</si>
  <si>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</si>
  <si>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</si>
  <si>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</si>
  <si>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</si>
  <si>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</si>
  <si>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</si>
  <si>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</si>
  <si>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</si>
  <si>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</si>
  <si>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</si>
  <si>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</si>
  <si>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</si>
  <si>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</si>
  <si>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</si>
  <si>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</si>
  <si>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</si>
  <si>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</si>
  <si>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</si>
  <si>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</si>
  <si>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</si>
  <si>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</si>
  <si>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</si>
  <si>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</si>
  <si>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</si>
  <si>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</si>
  <si>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</si>
  <si>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</si>
  <si>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</si>
  <si>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</si>
  <si>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</si>
  <si>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</si>
  <si>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</si>
  <si>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</si>
  <si>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</si>
  <si>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</si>
  <si>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</si>
  <si>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</si>
  <si>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</si>
  <si>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</si>
  <si>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</si>
  <si>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</si>
  <si>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</si>
  <si>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</si>
  <si>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</si>
  <si>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</si>
  <si>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</si>
  <si>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</si>
  <si>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</si>
  <si>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</si>
  <si>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</si>
  <si>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</si>
  <si>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</si>
  <si>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</si>
  <si>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</si>
  <si>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</si>
  <si>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</si>
  <si>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</si>
  <si>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</si>
  <si>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</si>
  <si>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</si>
  <si>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</si>
  <si>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</si>
  <si>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</si>
  <si>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</si>
  <si>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</si>
  <si>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</si>
  <si>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</si>
  <si>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</si>
  <si>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</si>
  <si>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</si>
  <si>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</si>
  <si>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</si>
  <si>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</si>
  <si>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</si>
  <si>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</si>
  <si>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</si>
  <si>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</si>
  <si>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</si>
  <si>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</si>
  <si>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</si>
  <si>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</si>
  <si>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</si>
  <si>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</si>
  <si>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</si>
  <si>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</si>
  <si>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</si>
  <si>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</si>
  <si>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</si>
  <si>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</si>
  <si>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</si>
  <si>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</si>
  <si>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</si>
  <si>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</si>
  <si>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</si>
  <si>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</si>
  <si>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</si>
  <si>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</si>
  <si>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</si>
  <si>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</si>
  <si>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</si>
  <si>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</si>
  <si>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</si>
  <si>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</si>
  <si>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</si>
  <si>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</si>
  <si>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</si>
  <si>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</si>
  <si>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</si>
  <si>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</si>
  <si>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</si>
  <si>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</si>
  <si>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</si>
  <si>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</si>
  <si>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</si>
  <si>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</si>
  <si>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</si>
  <si>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</si>
  <si>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</si>
  <si>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</si>
  <si>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</si>
  <si>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</si>
  <si>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</si>
  <si>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</si>
  <si>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</si>
  <si>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</si>
  <si>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</si>
  <si>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</si>
  <si>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</si>
  <si>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</si>
  <si>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</si>
  <si>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</si>
  <si>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</si>
  <si>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</si>
  <si>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</si>
  <si>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</si>
  <si>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</si>
  <si>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</si>
  <si>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</si>
  <si>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</si>
  <si>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</si>
  <si>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</si>
  <si>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</si>
  <si>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</si>
  <si>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</si>
  <si>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</si>
  <si>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</si>
  <si>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</si>
  <si>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</si>
  <si>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</si>
  <si>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</si>
  <si>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</si>
  <si>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</si>
  <si>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</si>
  <si>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</si>
  <si>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</si>
  <si>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</si>
  <si>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</si>
  <si>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</si>
  <si>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</si>
  <si>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</si>
  <si>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</si>
  <si>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</si>
  <si>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</si>
  <si>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</si>
  <si>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</si>
  <si>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</si>
  <si>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</si>
  <si>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</si>
  <si>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</si>
  <si>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</si>
  <si>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</si>
  <si>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</si>
  <si>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</si>
  <si>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</si>
  <si>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</si>
  <si>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</si>
  <si>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</si>
  <si>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</si>
  <si>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</si>
  <si>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</si>
  <si>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</si>
  <si>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</si>
  <si>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</si>
  <si>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</si>
  <si>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</si>
  <si>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</si>
  <si>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</si>
  <si>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</si>
  <si>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</si>
  <si>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</si>
  <si>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</si>
  <si>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</si>
  <si>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</si>
  <si>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</si>
  <si>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</si>
  <si>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</si>
  <si>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</si>
  <si>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</si>
  <si>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</si>
  <si>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</si>
  <si>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</si>
  <si>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</si>
  <si>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</si>
  <si>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</si>
  <si>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</si>
  <si>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</si>
  <si>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</si>
  <si>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</si>
  <si>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</si>
  <si>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</si>
  <si>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</si>
  <si>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</si>
  <si>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</si>
  <si>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</si>
  <si>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</si>
  <si>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</si>
  <si>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</si>
  <si>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</si>
  <si>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</si>
  <si>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</si>
  <si>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</si>
  <si>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</si>
  <si>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</si>
  <si>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</si>
  <si>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</si>
  <si>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</si>
  <si>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</si>
  <si>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</si>
  <si>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</si>
  <si>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</si>
  <si>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</si>
  <si>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</si>
  <si>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</si>
  <si>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</si>
  <si>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</si>
  <si>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</si>
  <si>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</si>
  <si>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</si>
  <si>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</si>
  <si>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</si>
  <si>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</si>
  <si>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</si>
  <si>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</si>
  <si>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</si>
  <si>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</si>
  <si>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</si>
  <si>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</si>
  <si>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</si>
  <si>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</si>
  <si>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</si>
  <si>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</si>
  <si>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</si>
  <si>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</si>
  <si>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</si>
  <si>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</si>
  <si>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</si>
  <si>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</si>
  <si>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</si>
  <si>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</si>
  <si>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</si>
  <si>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</si>
  <si>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</si>
  <si>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</si>
  <si>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</si>
  <si>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</si>
  <si>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</si>
  <si>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</si>
  <si>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</si>
  <si>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</si>
  <si>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</si>
  <si>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</si>
  <si>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</si>
  <si>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</si>
  <si>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</si>
  <si>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</si>
  <si>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</si>
  <si>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</si>
  <si>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</si>
  <si>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</si>
  <si>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</si>
  <si>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</si>
  <si>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</si>
  <si>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</si>
  <si>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</si>
  <si>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</si>
  <si>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</si>
  <si>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</si>
  <si>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</si>
  <si>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</si>
  <si>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</si>
  <si>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</si>
  <si>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</si>
  <si>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</si>
  <si>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</si>
  <si>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</si>
  <si>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</si>
  <si>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</si>
  <si>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</si>
  <si>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</si>
  <si>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</si>
  <si>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</si>
  <si>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</si>
  <si>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</si>
  <si>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</si>
  <si>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</si>
  <si>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</si>
  <si>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</si>
  <si>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</si>
  <si>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</si>
  <si>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</si>
  <si>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</si>
  <si>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</si>
  <si>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</si>
  <si>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</si>
  <si>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</si>
  <si>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</si>
  <si>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</si>
  <si>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</si>
  <si>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</si>
  <si>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</si>
  <si>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</si>
  <si>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</si>
  <si>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</si>
  <si>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</si>
  <si>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</si>
  <si>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</si>
  <si>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</si>
  <si>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</si>
  <si>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</si>
  <si>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</si>
  <si>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</si>
  <si>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</si>
  <si>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</si>
  <si>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</si>
  <si>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</si>
  <si>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</si>
  <si>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</si>
  <si>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</si>
  <si>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</si>
  <si>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</si>
  <si>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</si>
  <si>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</si>
  <si>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</si>
  <si>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</si>
  <si>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</si>
  <si>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</si>
  <si>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</si>
  <si>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</si>
  <si>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</si>
  <si>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</si>
  <si>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</si>
  <si>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</si>
  <si>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</si>
  <si>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</si>
  <si>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</si>
  <si>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</si>
  <si>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</si>
  <si>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</si>
  <si>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</si>
  <si>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</si>
  <si>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</si>
  <si>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</si>
  <si>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</si>
  <si>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</si>
  <si>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</si>
  <si>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</si>
  <si>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</si>
  <si>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</si>
  <si>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</si>
  <si>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</si>
  <si>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</si>
  <si>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</si>
  <si>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</si>
  <si>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</si>
  <si>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</si>
  <si>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</si>
  <si>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</si>
  <si>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</si>
  <si>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</si>
  <si>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</si>
  <si>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</si>
  <si>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</si>
  <si>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</si>
  <si>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</si>
  <si>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</si>
  <si>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</si>
  <si>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</si>
  <si>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</si>
  <si>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</si>
  <si>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</si>
  <si>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</si>
  <si>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</si>
  <si>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</si>
  <si>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</si>
  <si>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</si>
  <si>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</si>
  <si>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</si>
  <si>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</si>
  <si>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</si>
  <si>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</si>
  <si>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</si>
  <si>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</si>
  <si>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</si>
  <si>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</si>
  <si>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</si>
  <si>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</si>
  <si>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</si>
  <si>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</si>
  <si>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</si>
  <si>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</si>
  <si>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</si>
  <si>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</si>
  <si>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</si>
  <si>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</si>
  <si>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</si>
  <si>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</si>
  <si>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</si>
  <si>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</si>
  <si>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</si>
  <si>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</si>
  <si>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</si>
  <si>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</si>
  <si>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</si>
  <si>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</si>
  <si>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</si>
  <si>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</si>
  <si>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</si>
  <si>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</si>
  <si>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</si>
  <si>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</si>
  <si>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</si>
  <si>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</si>
  <si>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</si>
  <si>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</si>
  <si>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</si>
  <si>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</si>
  <si>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</si>
  <si>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</si>
  <si>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</si>
  <si>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</si>
  <si>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</si>
  <si>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</si>
  <si>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</si>
  <si>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</si>
  <si>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</si>
  <si>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</si>
  <si>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</si>
  <si>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</si>
  <si>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</si>
  <si>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</si>
  <si>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</si>
  <si>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</si>
  <si>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</si>
  <si>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</si>
  <si>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</si>
  <si>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</si>
  <si>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</si>
  <si>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</si>
  <si>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</si>
  <si>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</si>
  <si>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</si>
  <si>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</si>
  <si>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</si>
  <si>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</si>
  <si>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</si>
  <si>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</si>
  <si>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</si>
  <si>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</si>
  <si>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</si>
  <si>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</si>
  <si>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</si>
  <si>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</si>
  <si>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</si>
  <si>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</si>
  <si>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</si>
  <si>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</si>
  <si>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</si>
  <si>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</si>
  <si>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</si>
  <si>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</si>
  <si>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</si>
  <si>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</si>
  <si>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</si>
  <si>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</si>
  <si>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</si>
  <si>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</si>
  <si>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</si>
  <si>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</si>
  <si>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</si>
  <si>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</si>
  <si>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</si>
  <si>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</si>
  <si>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</si>
  <si>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</si>
  <si>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</si>
  <si>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</si>
  <si>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</si>
  <si>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</si>
  <si>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</si>
  <si>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</si>
  <si>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</si>
  <si>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</si>
  <si>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</si>
  <si>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</si>
  <si>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</si>
  <si>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</si>
  <si>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</si>
  <si>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</si>
  <si>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</si>
  <si>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</si>
  <si>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</si>
  <si>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</si>
  <si>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</si>
  <si>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</si>
  <si>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</si>
  <si>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</si>
  <si>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</si>
  <si>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</si>
  <si>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</si>
  <si>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</si>
  <si>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</si>
  <si>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</si>
  <si>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</si>
  <si>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</si>
  <si>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</si>
  <si>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</si>
  <si>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</si>
  <si>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</si>
  <si>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</si>
  <si>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</si>
  <si>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</si>
  <si>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</si>
  <si>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</si>
  <si>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</si>
  <si>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</si>
  <si>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</si>
  <si>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</si>
  <si>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</si>
  <si>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</si>
  <si>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</si>
  <si>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</si>
  <si>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</si>
  <si>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</si>
  <si>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</si>
  <si>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</si>
  <si>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</si>
  <si>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</si>
  <si>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</si>
  <si>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</si>
  <si>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</si>
  <si>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</si>
  <si>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</si>
  <si>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</si>
  <si>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</si>
  <si>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</si>
  <si>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</si>
  <si>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</si>
  <si>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</si>
  <si>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</si>
  <si>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</si>
  <si>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</si>
  <si>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</si>
  <si>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</si>
  <si>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</si>
  <si>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</si>
  <si>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</si>
  <si>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</si>
  <si>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</si>
  <si>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</si>
  <si>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</si>
  <si>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</si>
  <si>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</si>
  <si>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</si>
  <si>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</si>
  <si>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</si>
  <si>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</si>
  <si>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</si>
  <si>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</si>
  <si>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</si>
  <si>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</si>
  <si>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</si>
  <si>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</si>
  <si>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</si>
  <si>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</si>
  <si>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</si>
  <si>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</si>
  <si>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</si>
  <si>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</si>
  <si>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</si>
  <si>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</si>
  <si>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</si>
  <si>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</si>
  <si>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</si>
  <si>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</si>
  <si>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</si>
  <si>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</si>
  <si>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</si>
  <si>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</si>
  <si>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</si>
  <si>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</si>
  <si>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</si>
  <si>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</si>
  <si>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</si>
  <si>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</si>
  <si>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</si>
  <si>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</si>
  <si>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</si>
  <si>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</si>
  <si>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</si>
  <si>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</si>
  <si>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</si>
  <si>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</si>
  <si>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</si>
  <si>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</si>
  <si>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</si>
  <si>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</si>
  <si>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</si>
  <si>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</si>
  <si>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</si>
  <si>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</si>
  <si>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</si>
  <si>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</si>
  <si>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</si>
  <si>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</si>
  <si>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</si>
  <si>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</si>
  <si>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</si>
  <si>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</si>
  <si>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</si>
  <si>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</si>
  <si>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</si>
  <si>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</si>
  <si>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</si>
  <si>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</si>
  <si>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</si>
  <si>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</si>
  <si>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</si>
  <si>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</si>
  <si>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</si>
  <si>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</si>
  <si>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</si>
  <si>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</si>
  <si>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</si>
  <si>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</si>
  <si>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</si>
  <si>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</si>
  <si>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</si>
  <si>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</si>
  <si>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</si>
  <si>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</si>
  <si>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</si>
  <si>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</si>
  <si>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</si>
  <si>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</si>
  <si>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</si>
  <si>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</si>
  <si>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</si>
  <si>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</si>
  <si>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</si>
  <si>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</si>
  <si>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</si>
  <si>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</si>
  <si>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</si>
  <si>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</si>
  <si>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</si>
  <si>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</si>
  <si>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</si>
  <si>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</si>
  <si>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</si>
  <si>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</si>
  <si>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</si>
  <si>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</si>
  <si>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</si>
  <si>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</si>
  <si>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</si>
  <si>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</si>
  <si>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</si>
  <si>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</si>
  <si>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</si>
  <si>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</si>
  <si>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</si>
  <si>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</si>
  <si>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</si>
  <si>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</si>
  <si>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</si>
  <si>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</si>
  <si>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</si>
  <si>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</si>
  <si>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</si>
  <si>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</si>
  <si>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</si>
  <si>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</si>
  <si>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</si>
  <si>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</si>
  <si>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</si>
  <si>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</si>
  <si>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</si>
  <si>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</si>
  <si>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</si>
  <si>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</si>
  <si>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</si>
  <si>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</si>
  <si>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</si>
  <si>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</si>
  <si>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</si>
  <si>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</si>
  <si>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</si>
  <si>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</si>
  <si>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</si>
  <si>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</si>
  <si>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</si>
  <si>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</si>
  <si>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</si>
  <si>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</si>
  <si>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</si>
  <si>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</si>
  <si>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</si>
  <si>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</si>
  <si>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</si>
  <si>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</si>
  <si>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</si>
  <si>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</si>
  <si>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</si>
  <si>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</si>
  <si>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</si>
  <si>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</si>
  <si>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</si>
  <si>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</si>
  <si>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</si>
  <si>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</si>
  <si>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</si>
  <si>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</si>
  <si>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</si>
  <si>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</si>
  <si>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</si>
  <si>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</si>
  <si>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</si>
  <si>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</si>
  <si>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</si>
  <si>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</si>
  <si>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</si>
  <si>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</si>
  <si>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</si>
  <si>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</si>
  <si>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</si>
  <si>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</si>
  <si>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</si>
  <si>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</si>
  <si>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</si>
  <si>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</si>
  <si>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</si>
  <si>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</si>
  <si>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</si>
  <si>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</si>
  <si>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</si>
  <si>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</si>
  <si>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</si>
  <si>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</si>
  <si>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</si>
  <si>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</si>
  <si>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</si>
  <si>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</si>
  <si>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</si>
  <si>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</si>
  <si>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</si>
  <si>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</si>
  <si>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</si>
  <si>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</si>
  <si>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</si>
  <si>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</si>
  <si>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</si>
  <si>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</si>
  <si>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</si>
  <si>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</si>
  <si>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</si>
  <si>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</si>
  <si>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</si>
  <si>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</si>
  <si>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</si>
  <si>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</si>
  <si>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</si>
  <si>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</si>
  <si>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</si>
  <si>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</si>
  <si>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</si>
  <si>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</si>
  <si>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</si>
  <si>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</si>
  <si>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</si>
  <si>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</si>
  <si>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</si>
  <si>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</si>
  <si>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</si>
  <si>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</si>
  <si>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</si>
  <si>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</si>
  <si>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</si>
  <si>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</si>
  <si>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</si>
  <si>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</si>
  <si>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</si>
  <si>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</si>
  <si>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</si>
  <si>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</si>
  <si>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</si>
  <si>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</si>
  <si>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</si>
  <si>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</si>
  <si>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</si>
  <si>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</si>
  <si>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</si>
  <si>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</si>
  <si>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</si>
  <si>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</si>
  <si>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</si>
  <si>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</si>
  <si>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</si>
  <si>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</si>
  <si>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</si>
  <si>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</si>
  <si>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</si>
  <si>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</si>
  <si>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</si>
  <si>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</si>
  <si>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</si>
  <si>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</si>
  <si>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</si>
  <si>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</si>
  <si>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</si>
  <si>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</si>
  <si>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</si>
  <si>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</si>
  <si>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</si>
  <si>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</si>
  <si>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</si>
  <si>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</si>
  <si>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</si>
  <si>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</si>
  <si>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</si>
  <si>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</si>
  <si>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</si>
  <si>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</si>
  <si>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</si>
  <si>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</si>
  <si>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</si>
  <si>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</si>
  <si>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</si>
  <si>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</si>
  <si>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</si>
  <si>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</si>
  <si>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</si>
  <si>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</si>
  <si>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</si>
  <si>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</si>
  <si>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</si>
  <si>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</si>
  <si>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</si>
  <si>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</si>
  <si>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</si>
  <si>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</si>
  <si>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</si>
  <si>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</si>
  <si>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</si>
  <si>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</si>
  <si>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</si>
  <si>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</si>
  <si>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</si>
  <si>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</si>
  <si>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</si>
  <si>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</si>
  <si>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</si>
  <si>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</si>
  <si>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</si>
  <si>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</si>
  <si>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</si>
  <si>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</si>
  <si>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</si>
  <si>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</si>
  <si>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</si>
  <si>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</si>
  <si>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</si>
  <si>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</si>
  <si>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</si>
  <si>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</si>
  <si>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</si>
  <si>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</si>
  <si>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</si>
  <si>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</si>
  <si>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</si>
  <si>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</si>
  <si>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</si>
  <si>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</si>
  <si>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</si>
  <si>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</si>
  <si>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</si>
  <si>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</si>
  <si>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</si>
  <si>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</si>
  <si>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</si>
  <si>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</si>
  <si>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</si>
  <si>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</si>
  <si>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</si>
  <si>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</si>
  <si>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</si>
  <si>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</si>
  <si>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</si>
  <si>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</si>
  <si>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</si>
  <si>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</si>
  <si>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</si>
  <si>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</si>
  <si>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</si>
  <si>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</si>
  <si>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</si>
  <si>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</si>
  <si>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</si>
  <si>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</si>
  <si>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</si>
  <si>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</si>
  <si>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</si>
  <si>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</si>
  <si>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</si>
  <si>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</si>
  <si>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</si>
  <si>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</si>
  <si>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</si>
  <si>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</si>
  <si>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</si>
  <si>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</si>
  <si>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</si>
  <si>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</si>
  <si>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</si>
  <si>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</si>
  <si>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</si>
  <si>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</si>
  <si>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</si>
  <si>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</si>
  <si>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</si>
  <si>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</si>
  <si>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</si>
  <si>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</si>
  <si>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</si>
  <si>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</si>
  <si>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</si>
  <si>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</si>
  <si>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</si>
  <si>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</si>
  <si>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</si>
  <si>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</si>
  <si>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</si>
  <si>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</si>
  <si>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</si>
  <si>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</si>
  <si>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</si>
  <si>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</si>
  <si>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</si>
  <si>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</si>
  <si>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</si>
  <si>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</si>
  <si>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</si>
  <si>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</si>
  <si>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</si>
  <si>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</si>
  <si>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</si>
  <si>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</si>
  <si>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</si>
  <si>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</si>
  <si>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</si>
  <si>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</si>
  <si>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</si>
  <si>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</si>
  <si>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</si>
  <si>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</si>
  <si>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</si>
  <si>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</si>
  <si>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</si>
  <si>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</si>
  <si>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</si>
  <si>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</si>
  <si>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</si>
  <si>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</si>
  <si>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</si>
  <si>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</si>
  <si>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</si>
  <si>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</si>
  <si>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</si>
  <si>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</si>
  <si>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</si>
  <si>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</si>
  <si>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</si>
  <si>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</si>
  <si>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</si>
  <si>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</si>
  <si>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</si>
  <si>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</si>
  <si>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</si>
  <si>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</si>
  <si>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</si>
  <si>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</si>
  <si>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</si>
  <si>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</si>
  <si>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</si>
  <si>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</si>
  <si>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</si>
  <si>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</si>
  <si>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</si>
  <si>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</si>
  <si>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</si>
  <si>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</si>
  <si>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</si>
  <si>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</si>
  <si>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</si>
  <si>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</si>
  <si>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</si>
  <si>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</si>
  <si>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</si>
  <si>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</si>
  <si>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</si>
  <si>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</si>
  <si>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</si>
  <si>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</si>
  <si>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</si>
  <si>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</si>
  <si>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</si>
  <si>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</si>
  <si>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</si>
  <si>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</si>
  <si>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</si>
  <si>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</si>
  <si>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</si>
  <si>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</si>
  <si>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</si>
  <si>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</si>
  <si>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</si>
  <si>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</si>
  <si>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</si>
  <si>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</si>
  <si>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</si>
  <si>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</si>
  <si>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</si>
  <si>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</si>
  <si>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</si>
  <si>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</si>
  <si>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</si>
  <si>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</si>
  <si>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</si>
  <si>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</si>
  <si>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</si>
  <si>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</si>
  <si>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</si>
  <si>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</si>
  <si>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</si>
  <si>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</si>
  <si>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</si>
  <si>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</si>
  <si>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</si>
  <si>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</si>
  <si>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</si>
  <si>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</si>
  <si>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</si>
  <si>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</si>
  <si>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</si>
  <si>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</si>
  <si>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</si>
  <si>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</si>
  <si>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</si>
  <si>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</si>
  <si>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</si>
  <si>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</si>
  <si>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</si>
  <si>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</si>
  <si>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</si>
  <si>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</si>
  <si>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</si>
  <si>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</si>
  <si>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</si>
  <si>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</si>
  <si>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</si>
  <si>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</si>
  <si>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</si>
  <si>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</si>
  <si>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</si>
  <si>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</si>
  <si>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</si>
  <si>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</si>
  <si>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</si>
  <si>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</si>
  <si>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</si>
  <si>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</si>
  <si>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</si>
  <si>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</si>
  <si>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</si>
  <si>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</si>
  <si>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</si>
  <si>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</si>
  <si>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</si>
  <si>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</si>
  <si>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</si>
  <si>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</si>
  <si>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</si>
  <si>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</si>
  <si>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</si>
  <si>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</si>
  <si>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</si>
  <si>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</si>
  <si>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</si>
  <si>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</si>
  <si>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</si>
  <si>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</si>
  <si>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</si>
  <si>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</si>
  <si>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</si>
  <si>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</si>
  <si>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</si>
  <si>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</si>
  <si>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</si>
  <si>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</si>
  <si>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</si>
  <si>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</si>
  <si>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</si>
  <si>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</si>
  <si>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</si>
  <si>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</si>
  <si>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</si>
  <si>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</si>
  <si>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</si>
  <si>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</si>
  <si>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</si>
  <si>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</si>
  <si>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</si>
  <si>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</si>
  <si>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</si>
  <si>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</si>
  <si>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</si>
  <si>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</si>
  <si>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</si>
  <si>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</si>
  <si>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</si>
  <si>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</si>
  <si>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</si>
  <si>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</si>
  <si>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</si>
  <si>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</si>
  <si>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</si>
  <si>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</si>
  <si>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</si>
  <si>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</si>
  <si>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</si>
  <si>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</si>
  <si>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</si>
  <si>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</si>
  <si>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</si>
  <si>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</si>
  <si>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</si>
  <si>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</si>
  <si>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</si>
  <si>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</si>
  <si>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</si>
  <si>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</si>
  <si>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</si>
  <si>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</si>
  <si>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</si>
  <si>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</si>
  <si>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</si>
  <si>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</si>
  <si>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</si>
  <si>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</si>
  <si>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</si>
  <si>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</si>
  <si>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</si>
  <si>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</si>
  <si>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</si>
  <si>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</si>
  <si>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</si>
  <si>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</si>
  <si>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</si>
  <si>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</si>
  <si>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</si>
  <si>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</si>
  <si>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</si>
  <si>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</si>
  <si>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</si>
  <si>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</si>
  <si>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</si>
  <si>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</si>
  <si>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</si>
  <si>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</si>
  <si>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</si>
  <si>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</si>
  <si>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</si>
  <si>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</si>
  <si>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</si>
  <si>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</si>
  <si>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</si>
  <si>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</si>
  <si>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</si>
  <si>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</si>
  <si>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</si>
  <si>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</si>
  <si>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</si>
  <si>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</si>
  <si>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</si>
  <si>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</si>
  <si>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</si>
  <si>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</si>
  <si>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</si>
  <si>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</si>
  <si>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</si>
  <si>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</si>
  <si>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</si>
  <si>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</si>
  <si>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</si>
  <si>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</si>
  <si>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</si>
  <si>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</si>
  <si>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</si>
  <si>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</si>
  <si>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</si>
  <si>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</si>
  <si>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</si>
  <si>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</si>
  <si>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</si>
  <si>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</si>
  <si>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</si>
  <si>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</si>
  <si>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</si>
  <si>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</si>
  <si>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</si>
  <si>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</si>
  <si>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</si>
  <si>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</si>
  <si>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</si>
  <si>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</si>
  <si>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</si>
  <si>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</si>
  <si>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</si>
  <si>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</si>
  <si>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</si>
  <si>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</si>
  <si>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</si>
  <si>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</si>
  <si>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</si>
  <si>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</si>
  <si>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</si>
  <si>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</si>
  <si>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</si>
  <si>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</si>
  <si>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</si>
  <si>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</si>
  <si>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</si>
  <si>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</si>
  <si>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</si>
  <si>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</si>
  <si>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</si>
  <si>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</si>
  <si>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</si>
  <si>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</si>
  <si>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</si>
  <si>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</si>
  <si>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</si>
  <si>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</si>
  <si>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</si>
  <si>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</si>
  <si>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</si>
  <si>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</si>
  <si>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</si>
  <si>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</si>
  <si>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</si>
  <si>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</si>
  <si>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</si>
  <si>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</si>
  <si>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</si>
  <si>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</si>
  <si>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</si>
  <si>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</si>
  <si>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</si>
  <si>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</si>
  <si>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</si>
  <si>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</si>
  <si>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</si>
  <si>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</si>
  <si>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</si>
  <si>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</si>
  <si>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</si>
  <si>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</si>
  <si>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</si>
  <si>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</si>
  <si>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</si>
  <si>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</si>
  <si>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</si>
  <si>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</si>
  <si>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</si>
  <si>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</si>
  <si>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</si>
  <si>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</si>
  <si>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</si>
  <si>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</si>
  <si>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</si>
  <si>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</si>
  <si>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</si>
  <si>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</si>
  <si>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</si>
  <si>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</si>
  <si>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</si>
  <si>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</si>
  <si>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</si>
  <si>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</si>
  <si>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</si>
  <si>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</si>
  <si>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</si>
  <si>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</si>
  <si>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</si>
  <si>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</si>
  <si>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</si>
  <si>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</si>
  <si>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</si>
  <si>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</si>
  <si>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</si>
  <si>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</si>
  <si>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</si>
  <si>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</si>
  <si>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</si>
  <si>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</si>
  <si>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</si>
  <si>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</si>
  <si>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</si>
  <si>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</si>
  <si>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</si>
  <si>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</si>
  <si>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</si>
  <si>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</si>
  <si>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</si>
  <si>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</si>
  <si>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</si>
  <si>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</si>
  <si>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</si>
  <si>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</si>
  <si>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</si>
  <si>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</si>
  <si>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</si>
  <si>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</si>
  <si>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</si>
  <si>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</si>
  <si>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</si>
  <si>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</si>
  <si>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</si>
  <si>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</si>
  <si>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</si>
  <si>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</si>
  <si>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</si>
  <si>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</si>
  <si>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</si>
  <si>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</si>
  <si>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</si>
  <si>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</si>
  <si>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</si>
  <si>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</si>
  <si>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</si>
  <si>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</si>
  <si>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</si>
  <si>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</si>
  <si>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</si>
  <si>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</si>
  <si>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</si>
  <si>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</si>
  <si>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</si>
  <si>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</si>
  <si>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</si>
  <si>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</si>
  <si>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</si>
  <si>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</si>
  <si>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</si>
  <si>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</si>
  <si>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</si>
  <si>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</si>
  <si>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</si>
  <si>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</si>
  <si>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</si>
  <si>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</si>
  <si>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</si>
  <si>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</si>
  <si>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</si>
  <si>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</si>
  <si>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</si>
  <si>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</si>
  <si>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</si>
  <si>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</si>
  <si>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</si>
  <si>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</si>
  <si>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</si>
  <si>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</si>
  <si>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</si>
  <si>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</si>
  <si>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</si>
  <si>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</si>
  <si>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</si>
  <si>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</si>
  <si>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</si>
  <si>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</si>
  <si>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</si>
  <si>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</si>
  <si>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</si>
  <si>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</si>
  <si>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</si>
  <si>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</si>
  <si>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</si>
  <si>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</si>
  <si>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</si>
  <si>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</si>
  <si>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</si>
  <si>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</si>
  <si>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</si>
  <si>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</si>
  <si>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</si>
  <si>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</si>
  <si>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</si>
  <si>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</si>
  <si>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</si>
  <si>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</si>
  <si>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</si>
  <si>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</si>
  <si>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</si>
  <si>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</si>
  <si>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</si>
  <si>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</si>
  <si>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</si>
  <si>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</si>
  <si>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</si>
  <si>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</si>
  <si>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</si>
  <si>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</si>
  <si>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</si>
  <si>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</si>
  <si>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</si>
  <si>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</si>
  <si>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</si>
  <si>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</si>
  <si>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</si>
  <si>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</si>
  <si>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</si>
  <si>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</si>
  <si>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</si>
  <si>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</si>
  <si>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</si>
  <si>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</si>
  <si>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</si>
  <si>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</si>
  <si>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</si>
  <si>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</si>
  <si>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</si>
  <si>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</si>
  <si>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</si>
  <si>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</si>
  <si>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</si>
  <si>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</si>
  <si>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</si>
  <si>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</si>
  <si>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</si>
  <si>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</si>
  <si>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</si>
  <si>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</si>
  <si>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</si>
  <si>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</si>
  <si>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</si>
  <si>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</si>
  <si>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</si>
  <si>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</si>
  <si>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</si>
  <si>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</si>
  <si>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</si>
  <si>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</si>
  <si>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</si>
  <si>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</si>
  <si>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</si>
  <si>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</si>
  <si>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</si>
  <si>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</si>
  <si>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</si>
  <si>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</si>
  <si>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</si>
  <si>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</si>
  <si>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</si>
  <si>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</si>
  <si>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</si>
  <si>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</si>
  <si>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</si>
  <si>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</si>
  <si>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</si>
  <si>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</si>
  <si>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</si>
  <si>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</si>
  <si>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</si>
  <si>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</si>
  <si>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</si>
  <si>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</si>
  <si>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</si>
  <si>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</si>
  <si>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</si>
  <si>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</si>
  <si>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</si>
  <si>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</si>
  <si>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</si>
  <si>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</si>
  <si>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</si>
  <si>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</si>
  <si>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</si>
  <si>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</si>
  <si>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</si>
  <si>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</si>
  <si>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</si>
  <si>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</si>
  <si>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</si>
  <si>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</si>
  <si>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</si>
  <si>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</si>
  <si>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</si>
  <si>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</si>
  <si>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</si>
  <si>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</si>
  <si>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</si>
  <si>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</si>
  <si>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</si>
  <si>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</si>
  <si>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</si>
  <si>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</si>
  <si>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</si>
  <si>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</si>
  <si>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</si>
  <si>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</si>
  <si>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</si>
  <si>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</si>
  <si>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</si>
  <si>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</si>
  <si>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</si>
  <si>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</si>
  <si>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</si>
  <si>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</si>
  <si>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</si>
  <si>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</si>
  <si>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</si>
  <si>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</si>
  <si>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</si>
  <si>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</si>
  <si>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</si>
  <si>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</si>
  <si>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</si>
  <si>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</si>
  <si>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</si>
  <si>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</si>
  <si>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</si>
  <si>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</si>
  <si>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</si>
  <si>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</si>
  <si>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</si>
  <si>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</si>
  <si>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</si>
  <si>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</si>
  <si>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</si>
  <si>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</si>
  <si>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</si>
  <si>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</si>
  <si>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</si>
  <si>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</si>
  <si>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</si>
  <si>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</si>
  <si>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</si>
  <si>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</si>
  <si>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</si>
  <si>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</si>
  <si>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</si>
  <si>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</si>
  <si>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</si>
  <si>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</si>
  <si>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</si>
  <si>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</si>
  <si>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</si>
  <si>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</si>
  <si>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</si>
  <si>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</si>
  <si>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</si>
  <si>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</si>
  <si>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</si>
  <si>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</si>
  <si>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</si>
  <si>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</si>
  <si>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</si>
  <si>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</si>
  <si>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</si>
  <si>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</si>
  <si>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</si>
  <si>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</si>
  <si>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</si>
  <si>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</si>
  <si>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</si>
  <si>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</si>
  <si>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</si>
  <si>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</si>
  <si>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</si>
  <si>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</si>
  <si>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</si>
  <si>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</si>
  <si>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</si>
  <si>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</si>
  <si>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</si>
  <si>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</si>
  <si>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</si>
  <si>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</si>
  <si>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</si>
  <si>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</si>
  <si>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</si>
  <si>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</si>
  <si>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</si>
  <si>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</si>
  <si>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</si>
  <si>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</si>
  <si>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</si>
  <si>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</si>
  <si>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</si>
  <si>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</si>
  <si>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</si>
  <si>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</si>
  <si>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</si>
  <si>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</si>
  <si>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</si>
  <si>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</si>
  <si>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</si>
  <si>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</si>
  <si>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</si>
  <si>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</si>
  <si>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</si>
  <si>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</si>
  <si>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</si>
  <si>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</si>
  <si>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</si>
  <si>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</si>
  <si>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</si>
  <si>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</si>
  <si>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</si>
  <si>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</si>
  <si>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</si>
  <si>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</si>
  <si>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</si>
  <si>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</si>
  <si>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</si>
  <si>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</si>
  <si>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</si>
  <si>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</si>
  <si>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</si>
  <si>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</si>
  <si>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</si>
  <si>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</si>
  <si>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</si>
  <si>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</si>
  <si>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</si>
  <si>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</si>
  <si>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</si>
  <si>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</si>
  <si>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</si>
  <si>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</si>
  <si>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</si>
  <si>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</si>
  <si>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</si>
  <si>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</si>
  <si>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</si>
  <si>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</si>
  <si>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</si>
  <si>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</si>
  <si>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</si>
  <si>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</si>
  <si>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</si>
  <si>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</si>
  <si>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</si>
  <si>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</si>
  <si>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</si>
  <si>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</si>
  <si>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</si>
  <si>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</si>
  <si>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</si>
  <si>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</si>
  <si>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</si>
  <si>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</si>
  <si>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</si>
  <si>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</si>
  <si>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</si>
  <si>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</si>
  <si>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</si>
  <si>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</si>
  <si>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</si>
  <si>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</si>
  <si>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</si>
  <si>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</si>
  <si>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</si>
  <si>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</si>
  <si>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</si>
  <si>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</si>
  <si>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</si>
  <si>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</si>
  <si>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</si>
  <si>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</si>
  <si>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</si>
  <si>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</si>
  <si>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</si>
  <si>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</si>
  <si>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</si>
  <si>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</si>
  <si>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</si>
  <si>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</si>
  <si>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</si>
  <si>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</si>
  <si>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</si>
  <si>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</si>
  <si>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</si>
  <si>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</si>
  <si>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</si>
  <si>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</si>
  <si>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</si>
  <si>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</si>
  <si>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</si>
  <si>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</si>
  <si>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</si>
  <si>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</si>
  <si>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</si>
  <si>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</si>
  <si>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</si>
  <si>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</si>
  <si>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</si>
  <si>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</si>
  <si>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</si>
  <si>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</si>
  <si>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</si>
  <si>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</si>
  <si>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</si>
  <si>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</si>
  <si>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</si>
  <si>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</si>
  <si>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</si>
  <si>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</si>
  <si>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</si>
  <si>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</si>
  <si>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</si>
  <si>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</si>
  <si>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</si>
  <si>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</si>
  <si>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</si>
  <si>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</si>
  <si>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</si>
  <si>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</si>
  <si>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</si>
  <si>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</si>
  <si>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</si>
  <si>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</si>
  <si>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</si>
  <si>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</si>
  <si>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</si>
  <si>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</si>
  <si>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</si>
  <si>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</si>
  <si>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</si>
  <si>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</si>
  <si>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</si>
  <si>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</si>
  <si>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</si>
  <si>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</si>
  <si>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</si>
  <si>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</si>
  <si>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</si>
  <si>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</si>
  <si>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</si>
  <si>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</si>
  <si>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</si>
  <si>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</si>
  <si>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</si>
  <si>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</si>
  <si>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</si>
  <si>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</si>
  <si>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</si>
  <si>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</si>
  <si>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</si>
  <si>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</si>
  <si>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</si>
  <si>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</si>
  <si>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</si>
  <si>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</si>
  <si>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</si>
  <si>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</si>
  <si>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</si>
  <si>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</si>
  <si>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</si>
  <si>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</si>
  <si>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</si>
  <si>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</si>
  <si>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</si>
  <si>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</si>
  <si>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</si>
  <si>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</si>
  <si>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</si>
  <si>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</si>
  <si>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</si>
  <si>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</si>
  <si>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</si>
  <si>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</si>
  <si>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</si>
  <si>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</si>
  <si>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</si>
  <si>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</si>
  <si>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</si>
  <si>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</si>
  <si>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</si>
  <si>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</si>
  <si>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</si>
  <si>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</si>
  <si>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</si>
  <si>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</si>
  <si>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</si>
  <si>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</si>
  <si>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</si>
  <si>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</si>
  <si>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</si>
  <si>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</si>
  <si>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</si>
  <si>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</si>
  <si>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</si>
  <si>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</si>
  <si>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</si>
  <si>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</si>
  <si>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</si>
  <si>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</si>
  <si>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</si>
  <si>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</si>
  <si>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</si>
  <si>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</si>
  <si>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</si>
  <si>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</si>
  <si>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</si>
  <si>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</si>
  <si>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</si>
  <si>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</si>
  <si>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</si>
  <si>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</si>
  <si>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</si>
  <si>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</si>
  <si>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</si>
  <si>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</si>
  <si>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</si>
  <si>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</si>
  <si>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</si>
  <si>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</si>
  <si>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</si>
  <si>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</si>
  <si>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</si>
  <si>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</si>
  <si>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</si>
  <si>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</si>
  <si>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</si>
  <si>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</si>
  <si>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</si>
  <si>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</si>
  <si>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</si>
  <si>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</si>
  <si>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</si>
  <si>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</si>
  <si>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</si>
  <si>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</si>
  <si>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</si>
  <si>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</si>
  <si>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</si>
  <si>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</si>
  <si>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</si>
  <si>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</si>
  <si>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</si>
  <si>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</si>
  <si>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</si>
  <si>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</si>
  <si>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</si>
  <si>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</si>
  <si>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</si>
  <si>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</si>
  <si>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</si>
  <si>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</si>
  <si>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</si>
  <si>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</si>
  <si>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</si>
  <si>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</si>
  <si>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</si>
  <si>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</si>
  <si>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</si>
  <si>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</si>
  <si>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</si>
  <si>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</si>
  <si>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</si>
  <si>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</si>
  <si>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</si>
  <si>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</si>
  <si>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</si>
  <si>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</si>
  <si>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</si>
  <si>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</si>
  <si>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</si>
  <si>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</si>
  <si>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</si>
  <si>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</si>
  <si>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</si>
  <si>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</si>
  <si>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</si>
  <si>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</si>
  <si>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</si>
  <si>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</si>
  <si>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</si>
  <si>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</si>
  <si>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</si>
  <si>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</si>
  <si>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</si>
  <si>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</si>
  <si>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</si>
  <si>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</si>
  <si>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</si>
  <si>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</si>
  <si>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</si>
  <si>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</si>
  <si>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</si>
  <si>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</si>
  <si>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</si>
  <si>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</si>
  <si>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</si>
  <si>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</si>
  <si>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</si>
  <si>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</si>
  <si>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</si>
  <si>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</si>
  <si>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</si>
  <si>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</si>
  <si>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</si>
  <si>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</si>
  <si>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</si>
  <si>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</si>
  <si>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</si>
  <si>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</si>
  <si>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</si>
  <si>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</si>
  <si>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</si>
  <si>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</si>
  <si>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</si>
  <si>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</si>
  <si>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</si>
  <si>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</si>
  <si>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</si>
  <si>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</si>
  <si>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</si>
  <si>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</si>
  <si>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</si>
  <si>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</si>
  <si>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</si>
  <si>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</si>
  <si>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</si>
  <si>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</si>
  <si>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</si>
  <si>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</si>
  <si>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</si>
  <si>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</si>
  <si>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</si>
  <si>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</si>
  <si>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</si>
  <si>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</si>
  <si>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</si>
  <si>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</si>
  <si>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</si>
  <si>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</si>
  <si>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</si>
  <si>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</si>
  <si>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</si>
  <si>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</si>
  <si>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</si>
  <si>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</si>
  <si>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</si>
  <si>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</si>
  <si>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</si>
  <si>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</si>
  <si>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</si>
  <si>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</si>
  <si>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</si>
  <si>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</si>
  <si>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</si>
  <si>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</si>
  <si>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</si>
  <si>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</si>
  <si>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</si>
  <si>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</si>
  <si>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</si>
  <si>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</si>
  <si>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</si>
  <si>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</si>
  <si>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</si>
  <si>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</si>
  <si>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</si>
  <si>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</si>
  <si>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</si>
  <si>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</si>
  <si>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</si>
  <si>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</si>
  <si>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</si>
  <si>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</si>
  <si>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</si>
  <si>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</si>
  <si>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</si>
  <si>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</si>
  <si>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</si>
  <si>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</si>
  <si>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</si>
  <si>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</si>
  <si>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</si>
  <si>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</si>
  <si>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</si>
  <si>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</si>
  <si>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</si>
  <si>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</si>
  <si>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</si>
  <si>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</si>
  <si>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</si>
  <si>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</si>
  <si>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</si>
  <si>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</si>
  <si>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</si>
  <si>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</si>
  <si>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</si>
  <si>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</si>
  <si>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</si>
  <si>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</si>
  <si>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</si>
  <si>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</si>
  <si>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</si>
  <si>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</si>
  <si>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</si>
  <si>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</si>
  <si>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</si>
  <si>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</si>
  <si>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</si>
  <si>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</si>
  <si>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</si>
  <si>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</si>
  <si>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</si>
  <si>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</si>
  <si>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</si>
  <si>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</si>
  <si>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</si>
  <si>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</si>
  <si>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</si>
  <si>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</si>
  <si>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</si>
  <si>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</si>
  <si>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</si>
  <si>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</si>
  <si>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</si>
  <si>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</si>
  <si>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</si>
  <si>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</si>
  <si>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</si>
  <si>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</si>
  <si>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</si>
  <si>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</si>
  <si>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</si>
  <si>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</si>
  <si>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</si>
  <si>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</si>
  <si>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</si>
  <si>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</si>
  <si>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</si>
  <si>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</si>
  <si>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</si>
  <si>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</si>
  <si>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</si>
  <si>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</si>
  <si>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</si>
  <si>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</si>
  <si>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</si>
  <si>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</si>
  <si>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</si>
  <si>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</si>
  <si>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</si>
  <si>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</si>
  <si>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</si>
  <si>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</si>
  <si>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</si>
  <si>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</si>
  <si>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</si>
  <si>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</si>
  <si>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</si>
  <si>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</si>
  <si>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</si>
  <si>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</si>
  <si>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</si>
  <si>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</si>
  <si>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</si>
  <si>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</si>
  <si>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</si>
  <si>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</si>
  <si>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</si>
  <si>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</si>
  <si>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</si>
  <si>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</si>
  <si>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</si>
  <si>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</si>
  <si>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</si>
  <si>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</si>
  <si>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</si>
  <si>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</si>
  <si>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</si>
  <si>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</si>
  <si>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</si>
  <si>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</si>
  <si>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</si>
  <si>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</si>
  <si>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</si>
  <si>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</si>
  <si>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</si>
  <si>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</si>
  <si>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</si>
  <si>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</si>
  <si>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</si>
  <si>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</si>
  <si>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</si>
  <si>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</si>
  <si>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</si>
  <si>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</si>
  <si>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</si>
  <si>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</si>
  <si>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</si>
  <si>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</si>
  <si>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</si>
  <si>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</si>
  <si>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</si>
  <si>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</si>
  <si>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</si>
  <si>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</si>
  <si>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</si>
  <si>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</si>
  <si>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</si>
  <si>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</si>
  <si>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</si>
  <si>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</si>
  <si>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</si>
  <si>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</si>
  <si>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</si>
  <si>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</si>
  <si>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</si>
  <si>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</si>
  <si>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</si>
  <si>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</si>
  <si>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</si>
  <si>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</si>
  <si>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</si>
  <si>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</si>
  <si>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</si>
  <si>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</si>
  <si>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</si>
  <si>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</si>
  <si>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</si>
  <si>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</si>
  <si>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</si>
  <si>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</si>
  <si>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</si>
  <si>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</si>
  <si>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</si>
  <si>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</si>
  <si>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</si>
  <si>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</si>
  <si>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</si>
  <si>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</si>
  <si>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</si>
  <si>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</si>
  <si>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</si>
  <si>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</si>
  <si>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</si>
  <si>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</si>
  <si>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</si>
  <si>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</si>
  <si>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</si>
  <si>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</si>
  <si>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</si>
  <si>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</si>
  <si>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</si>
  <si>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</si>
  <si>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</si>
  <si>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</si>
  <si>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</si>
  <si>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</si>
  <si>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</si>
  <si>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</si>
  <si>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</si>
  <si>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</si>
  <si>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</si>
  <si>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</si>
  <si>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</si>
  <si>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</si>
  <si>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</si>
  <si>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</si>
  <si>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</si>
  <si>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</si>
  <si>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</si>
  <si>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</si>
  <si>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</si>
  <si>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</si>
  <si>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</si>
  <si>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</si>
  <si>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</si>
  <si>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</si>
  <si>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</si>
  <si>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</si>
  <si>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</si>
  <si>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</si>
  <si>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</si>
  <si>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</si>
  <si>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</si>
  <si>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</si>
  <si>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</si>
  <si>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</si>
  <si>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</si>
  <si>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</si>
  <si>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</si>
  <si>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</si>
  <si>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</si>
  <si>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</si>
  <si>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</si>
  <si>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</si>
  <si>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</si>
  <si>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</si>
  <si>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</si>
  <si>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</si>
  <si>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</si>
  <si>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</si>
  <si>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</si>
  <si>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</si>
  <si>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</si>
  <si>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</si>
  <si>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</si>
  <si>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</si>
  <si>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</si>
  <si>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</si>
  <si>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</si>
  <si>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</si>
  <si>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</si>
  <si>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</si>
  <si>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</si>
  <si>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</si>
  <si>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</si>
  <si>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</si>
  <si>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</si>
  <si>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</si>
  <si>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</si>
  <si>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</si>
  <si>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</si>
  <si>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</si>
  <si>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</si>
  <si>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</si>
  <si>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</si>
  <si>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</si>
  <si>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</si>
  <si>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</si>
  <si>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</si>
  <si>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</si>
  <si>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</si>
  <si>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</si>
  <si>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</si>
  <si>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</si>
  <si>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</si>
  <si>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</si>
  <si>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</si>
  <si>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</si>
  <si>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</si>
  <si>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</si>
  <si>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</si>
  <si>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</si>
  <si>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</si>
  <si>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</si>
  <si>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</si>
  <si>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</si>
  <si>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</si>
  <si>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</si>
  <si>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</si>
  <si>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</si>
  <si>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</si>
  <si>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</si>
  <si>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</si>
  <si>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</si>
  <si>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</si>
  <si>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</si>
  <si>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</si>
  <si>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</si>
  <si>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</si>
  <si>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</si>
  <si>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</si>
  <si>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</si>
  <si>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</si>
  <si>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</si>
  <si>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</si>
  <si>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</si>
  <si>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</si>
  <si>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</si>
  <si>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</si>
  <si>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</si>
  <si>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</si>
  <si>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</si>
  <si>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</si>
  <si>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</si>
  <si>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</si>
  <si>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</si>
  <si>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</si>
  <si>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</si>
  <si>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</si>
  <si>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</si>
  <si>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</si>
  <si>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</si>
  <si>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</si>
  <si>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</si>
  <si>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</si>
  <si>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</si>
  <si>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</si>
  <si>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</si>
  <si>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</si>
  <si>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</si>
  <si>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</si>
  <si>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</si>
  <si>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</si>
  <si>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</si>
  <si>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</si>
  <si>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</si>
  <si>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</si>
  <si>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</si>
  <si>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</si>
  <si>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</si>
  <si>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</si>
  <si>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</si>
  <si>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</si>
  <si>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</si>
  <si>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</si>
  <si>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</si>
  <si>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</si>
  <si>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</si>
  <si>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</si>
  <si>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</si>
  <si>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</si>
  <si>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</si>
  <si>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</si>
  <si>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</si>
  <si>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</si>
  <si>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</si>
  <si>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</si>
  <si>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</si>
  <si>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</si>
  <si>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</si>
  <si>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</si>
  <si>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</si>
  <si>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</si>
  <si>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</si>
  <si>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</si>
  <si>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</si>
  <si>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</si>
  <si>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</si>
  <si>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</si>
  <si>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</si>
  <si>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</si>
  <si>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</si>
  <si>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</si>
  <si>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</si>
  <si>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</si>
  <si>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</si>
  <si>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</si>
  <si>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</si>
  <si>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</si>
  <si>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</si>
  <si>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</si>
  <si>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</si>
  <si>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</si>
  <si>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</si>
  <si>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</si>
  <si>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</si>
  <si>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</si>
  <si>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</si>
  <si>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</si>
  <si>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</si>
  <si>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</si>
  <si>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</si>
  <si>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</si>
  <si>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</si>
  <si>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</si>
  <si>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</si>
  <si>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</si>
  <si>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</si>
  <si>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</si>
  <si>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</si>
  <si>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</si>
  <si>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</si>
  <si>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</si>
  <si>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</si>
  <si>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</si>
  <si>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</si>
  <si>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</si>
  <si>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</si>
  <si>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</si>
  <si>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</si>
  <si>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</si>
  <si>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</si>
  <si>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</si>
  <si>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</si>
  <si>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</si>
  <si>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</si>
  <si>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</si>
  <si>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</si>
  <si>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</si>
  <si>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</si>
  <si>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</si>
  <si>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</si>
  <si>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</si>
  <si>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</si>
  <si>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</si>
  <si>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</si>
  <si>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</si>
  <si>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</si>
  <si>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</si>
  <si>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</si>
  <si>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</si>
  <si>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</si>
  <si>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</si>
  <si>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</si>
  <si>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</si>
  <si>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</si>
  <si>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</si>
  <si>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</si>
  <si>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</si>
  <si>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</si>
  <si>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</si>
  <si>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</si>
  <si>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</si>
  <si>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</si>
  <si>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</si>
  <si>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</si>
  <si>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</si>
  <si>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</si>
  <si>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</si>
  <si>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</si>
  <si>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</si>
  <si>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</si>
  <si>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</si>
  <si>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</si>
  <si>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</si>
  <si>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</si>
  <si>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</si>
  <si>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</si>
  <si>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</si>
  <si>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</si>
  <si>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</si>
  <si>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</si>
  <si>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</si>
  <si>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</si>
  <si>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</si>
  <si>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</si>
  <si>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</si>
  <si>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</si>
  <si>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</si>
  <si>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</si>
  <si>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</si>
  <si>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</si>
  <si>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</si>
  <si>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</si>
  <si>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</si>
  <si>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</si>
  <si>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</si>
  <si>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</si>
  <si>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</si>
  <si>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</si>
  <si>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</si>
  <si>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</si>
  <si>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</si>
  <si>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</si>
  <si>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</si>
  <si>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</si>
  <si>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</si>
  <si>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</si>
  <si>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</si>
  <si>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</si>
  <si>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</si>
  <si>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</si>
  <si>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</si>
  <si>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</si>
  <si>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</si>
  <si>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</si>
  <si>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</si>
  <si>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</si>
  <si>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</si>
  <si>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</si>
  <si>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</si>
  <si>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</si>
  <si>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</si>
  <si>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</si>
  <si>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</si>
  <si>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</si>
  <si>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</si>
  <si>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</si>
  <si>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</si>
  <si>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</si>
  <si>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</si>
  <si>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</si>
  <si>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</si>
  <si>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</si>
  <si>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</si>
  <si>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</si>
  <si>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</si>
  <si>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</si>
  <si>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</si>
  <si>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</si>
  <si>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</si>
  <si>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</si>
  <si>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</si>
  <si>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</si>
  <si>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</si>
  <si>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</si>
  <si>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</si>
  <si>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</si>
  <si>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</si>
  <si>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</si>
  <si>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</si>
  <si>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</si>
  <si>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</si>
  <si>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</si>
  <si>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</si>
  <si>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</si>
  <si>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</si>
  <si>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</si>
  <si>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</si>
  <si>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</si>
  <si>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</si>
  <si>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</si>
  <si>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</si>
  <si>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</si>
  <si>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</si>
  <si>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</si>
  <si>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</si>
  <si>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</si>
  <si>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</si>
  <si>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</si>
  <si>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</si>
  <si>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</si>
  <si>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</si>
  <si>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</si>
  <si>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</si>
  <si>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</si>
  <si>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</si>
  <si>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</si>
  <si>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</si>
  <si>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</si>
  <si>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</si>
  <si>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</si>
  <si>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</si>
  <si>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</si>
  <si>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</si>
  <si>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</si>
  <si>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</si>
  <si>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</si>
  <si>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</si>
  <si>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</si>
  <si>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</si>
  <si>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</si>
  <si>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</si>
  <si>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</si>
  <si>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</si>
  <si>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</si>
  <si>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</si>
  <si>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</si>
  <si>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</si>
  <si>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</si>
  <si>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</si>
  <si>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</si>
  <si>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</si>
  <si>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</si>
  <si>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</si>
  <si>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</si>
  <si>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</si>
  <si>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</si>
  <si>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</si>
  <si>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</si>
  <si>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</si>
  <si>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</si>
  <si>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</si>
  <si>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</si>
  <si>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</si>
  <si>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</si>
  <si>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</si>
  <si>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</si>
  <si>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</si>
  <si>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</si>
  <si>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</si>
  <si>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</si>
  <si>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</si>
  <si>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</si>
  <si>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</si>
  <si>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</si>
  <si>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</si>
  <si>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</si>
  <si>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</si>
  <si>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</si>
  <si>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</si>
  <si>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</si>
  <si>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</si>
  <si>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</si>
  <si>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</si>
  <si>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</si>
  <si>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</si>
  <si>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</si>
  <si>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</si>
  <si>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</si>
  <si>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</si>
  <si>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</si>
  <si>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</si>
  <si>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</si>
  <si>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</si>
  <si>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</si>
  <si>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</si>
  <si>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</si>
  <si>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</si>
  <si>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</si>
  <si>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</si>
  <si>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</si>
  <si>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</si>
  <si>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</si>
  <si>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</si>
  <si>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</si>
  <si>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</si>
  <si>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</si>
  <si>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</si>
  <si>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</si>
  <si>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</si>
  <si>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</si>
  <si>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</si>
  <si>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</si>
  <si>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</si>
  <si>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</si>
  <si>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</si>
  <si>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</si>
  <si>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</si>
  <si>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</si>
  <si>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</si>
  <si>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</si>
  <si>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</si>
  <si>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</si>
  <si>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</si>
  <si>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</si>
  <si>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</si>
  <si>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</si>
  <si>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</si>
  <si>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</si>
  <si>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</si>
  <si>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</si>
  <si>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</si>
  <si>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</si>
  <si>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</si>
  <si>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</si>
  <si>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</si>
  <si>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</si>
  <si>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</si>
  <si>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</si>
  <si>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</si>
  <si>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</si>
  <si>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</si>
  <si>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</si>
  <si>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</si>
  <si>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</si>
  <si>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</si>
  <si>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</si>
  <si>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</si>
  <si>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</si>
  <si>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</si>
  <si>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</si>
  <si>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</si>
  <si>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</si>
  <si>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</si>
  <si>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</si>
  <si>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</si>
  <si>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</si>
  <si>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</si>
  <si>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</si>
  <si>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</si>
  <si>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</si>
  <si>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</si>
  <si>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</si>
  <si>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</si>
  <si>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</si>
  <si>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</si>
  <si>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</si>
  <si>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</si>
  <si>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</si>
  <si>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</si>
  <si>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</si>
  <si>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</si>
  <si>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</si>
  <si>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</si>
  <si>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</si>
  <si>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</si>
  <si>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</si>
  <si>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</si>
  <si>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</si>
  <si>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</si>
  <si>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</si>
  <si>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</si>
  <si>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</si>
  <si>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</si>
  <si>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</si>
  <si>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</si>
  <si>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</si>
  <si>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</si>
  <si>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</si>
  <si>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</si>
  <si>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</si>
  <si>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</si>
  <si>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</si>
  <si>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</si>
  <si>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</si>
  <si>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</si>
  <si>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</si>
  <si>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</si>
  <si>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</si>
  <si>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</si>
  <si>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</si>
  <si>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</si>
  <si>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</si>
  <si>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</si>
  <si>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</si>
  <si>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</si>
  <si>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</si>
  <si>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</si>
  <si>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</si>
  <si>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</si>
  <si>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</si>
  <si>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</si>
  <si>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</si>
  <si>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</si>
  <si>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</si>
  <si>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</si>
  <si>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</si>
  <si>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</si>
  <si>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</si>
  <si>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</si>
  <si>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</si>
  <si>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</si>
  <si>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</si>
  <si>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</si>
  <si>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</si>
  <si>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</si>
  <si>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</si>
  <si>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</si>
  <si>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</si>
  <si>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</si>
  <si>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</si>
  <si>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</si>
  <si>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</si>
  <si>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</si>
  <si>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</si>
  <si>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</si>
  <si>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</si>
  <si>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</si>
  <si>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</si>
  <si>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</si>
  <si>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</si>
  <si>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</si>
  <si>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</si>
  <si>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</si>
  <si>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</si>
  <si>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</si>
  <si>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</si>
  <si>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</si>
  <si>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</si>
  <si>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</si>
  <si>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</si>
  <si>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</si>
  <si>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</si>
  <si>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</si>
  <si>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</si>
  <si>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</si>
  <si>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</si>
  <si>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</si>
  <si>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</si>
  <si>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</si>
  <si>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</si>
  <si>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</si>
  <si>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</si>
  <si>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</si>
  <si>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</si>
  <si>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</si>
  <si>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</si>
  <si>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</si>
  <si>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</si>
  <si>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</si>
  <si>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</si>
  <si>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</si>
  <si>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</si>
  <si>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</si>
  <si>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</si>
  <si>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</si>
  <si>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</si>
  <si>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</si>
  <si>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</si>
  <si>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</si>
  <si>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</si>
  <si>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</si>
  <si>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</si>
  <si>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</si>
  <si>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</si>
  <si>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</si>
  <si>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</si>
  <si>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</si>
  <si>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</si>
  <si>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</si>
  <si>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</si>
  <si>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</si>
  <si>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</si>
  <si>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</si>
  <si>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</si>
  <si>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</si>
  <si>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</si>
  <si>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</si>
  <si>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</si>
  <si>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</si>
  <si>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</si>
  <si>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</si>
  <si>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</si>
  <si>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</si>
  <si>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</si>
  <si>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</si>
  <si>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</si>
  <si>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</si>
  <si>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</si>
  <si>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</si>
  <si>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</si>
  <si>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</si>
  <si>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</si>
  <si>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</si>
  <si>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</si>
  <si>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</si>
  <si>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</si>
  <si>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</si>
  <si>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</si>
  <si>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</si>
  <si>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</si>
  <si>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</si>
  <si>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</si>
  <si>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</si>
  <si>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</si>
  <si>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</si>
  <si>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</si>
  <si>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</si>
  <si>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</si>
  <si>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</si>
  <si>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</si>
  <si>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</si>
  <si>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</si>
  <si>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</si>
  <si>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</si>
  <si>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</si>
  <si>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</si>
  <si>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</si>
  <si>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</si>
  <si>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</si>
  <si>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</si>
  <si>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</si>
  <si>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</si>
  <si>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</si>
  <si>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</si>
  <si>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</si>
  <si>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</si>
  <si>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</si>
  <si>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</si>
  <si>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</si>
  <si>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</si>
  <si>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</si>
  <si>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</si>
  <si>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</si>
  <si>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</si>
  <si>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</si>
  <si>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</si>
  <si>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</si>
  <si>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</si>
  <si>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</si>
  <si>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</si>
  <si>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</si>
  <si>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</si>
  <si>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</si>
  <si>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</si>
  <si>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</si>
  <si>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</si>
  <si>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</si>
  <si>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</si>
  <si>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</si>
  <si>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</si>
  <si>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</si>
  <si>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</si>
  <si>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</si>
  <si>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</si>
  <si>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</si>
  <si>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</si>
  <si>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</si>
  <si>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</si>
  <si>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</si>
  <si>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</si>
  <si>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</si>
  <si>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</si>
  <si>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</si>
  <si>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</si>
  <si>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</si>
  <si>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</si>
  <si>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</si>
  <si>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</si>
  <si>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</si>
  <si>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</si>
  <si>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</si>
  <si>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</si>
  <si>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</si>
  <si>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</si>
  <si>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</si>
  <si>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</si>
  <si>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</si>
  <si>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</si>
  <si>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</si>
  <si>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</si>
  <si>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</si>
  <si>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</si>
  <si>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</si>
  <si>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</si>
  <si>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</si>
  <si>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</si>
  <si>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</si>
  <si>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</si>
  <si>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</si>
  <si>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</si>
  <si>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</si>
  <si>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</si>
  <si>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</si>
  <si>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</si>
  <si>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</si>
  <si>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</si>
  <si>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</si>
  <si>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</si>
  <si>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</si>
  <si>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</si>
  <si>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</si>
  <si>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</si>
  <si>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</si>
  <si>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</si>
  <si>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</si>
  <si>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</si>
  <si>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</si>
  <si>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</si>
  <si>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</si>
  <si>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</si>
  <si>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</si>
  <si>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</si>
  <si>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</si>
  <si>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</si>
  <si>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</si>
  <si>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</si>
  <si>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</si>
  <si>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</si>
  <si>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</si>
  <si>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</si>
  <si>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</si>
  <si>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</si>
  <si>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</si>
  <si>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</si>
  <si>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</si>
  <si>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</si>
  <si>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</si>
  <si>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</si>
  <si>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</si>
  <si>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</si>
  <si>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</si>
  <si>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</si>
  <si>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</si>
  <si>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</si>
  <si>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</si>
  <si>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</si>
  <si>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</si>
  <si>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</si>
  <si>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</si>
  <si>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</si>
  <si>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</si>
  <si>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</si>
  <si>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</si>
  <si>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</si>
  <si>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</si>
  <si>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</si>
  <si>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</si>
  <si>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</si>
  <si>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</si>
  <si>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</si>
  <si>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</si>
  <si>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</si>
  <si>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</si>
  <si>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</si>
  <si>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</si>
  <si>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</si>
  <si>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</si>
  <si>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</si>
  <si>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</si>
  <si>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</si>
  <si>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</si>
  <si>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</si>
  <si>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</si>
  <si>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</si>
  <si>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</si>
  <si>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</si>
  <si>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</si>
  <si>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</si>
  <si>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</si>
  <si>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</si>
  <si>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</si>
  <si>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</si>
  <si>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</si>
  <si>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</si>
  <si>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</si>
  <si>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</si>
  <si>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</si>
  <si>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</si>
  <si>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</si>
  <si>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</si>
  <si>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</si>
  <si>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</si>
  <si>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</si>
  <si>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</si>
  <si>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</si>
  <si>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</si>
  <si>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</si>
  <si>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</si>
  <si>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</si>
  <si>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</si>
  <si>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</si>
  <si>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</si>
  <si>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</si>
  <si>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</si>
  <si>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</si>
  <si>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</si>
  <si>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</si>
  <si>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</si>
  <si>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</si>
  <si>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</si>
  <si>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</si>
  <si>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</si>
  <si>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</si>
  <si>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</si>
  <si>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</si>
  <si>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</si>
  <si>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</si>
  <si>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</si>
  <si>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</si>
  <si>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</si>
  <si>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</si>
  <si>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</si>
  <si>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</si>
  <si>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</si>
  <si>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</si>
  <si>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</si>
  <si>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</si>
  <si>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</si>
  <si>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</si>
  <si>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</si>
  <si>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</si>
  <si>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</si>
  <si>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</si>
  <si>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</si>
  <si>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</si>
  <si>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</si>
  <si>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</si>
  <si>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</si>
  <si>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</si>
  <si>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</si>
  <si>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</si>
  <si>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</si>
  <si>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</si>
  <si>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</si>
  <si>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</si>
  <si>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</si>
  <si>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</si>
  <si>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</si>
  <si>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</si>
  <si>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</si>
  <si>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</si>
  <si>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</si>
  <si>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</si>
  <si>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</si>
  <si>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</si>
  <si>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</si>
  <si>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</si>
  <si>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</si>
  <si>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</si>
  <si>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</si>
  <si>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</si>
  <si>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</si>
  <si>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</si>
  <si>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</si>
  <si>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</si>
  <si>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</si>
  <si>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</si>
  <si>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</si>
  <si>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</si>
  <si>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</si>
  <si>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</si>
  <si>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</si>
  <si>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</si>
  <si>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</si>
  <si>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</si>
  <si>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</si>
  <si>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</si>
  <si>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</si>
  <si>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</si>
  <si>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</si>
  <si>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</si>
  <si>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</si>
  <si>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</si>
  <si>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</si>
  <si>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</si>
  <si>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</si>
  <si>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</si>
  <si>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</si>
  <si>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</si>
  <si>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</si>
  <si>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</si>
  <si>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</si>
  <si>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</si>
  <si>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</si>
  <si>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</si>
  <si>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</si>
  <si>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</si>
  <si>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</si>
  <si>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</si>
  <si>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</si>
  <si>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</si>
  <si>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</si>
  <si>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</si>
  <si>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</si>
  <si>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</si>
  <si>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</si>
  <si>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</si>
  <si>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</si>
  <si>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</si>
  <si>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</si>
  <si>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</si>
  <si>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</si>
  <si>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</si>
  <si>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</si>
  <si>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</si>
  <si>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</si>
  <si>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</si>
  <si>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</si>
  <si>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</si>
  <si>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</si>
  <si>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</si>
  <si>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</si>
  <si>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</si>
  <si>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</si>
  <si>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</si>
  <si>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</si>
  <si>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</si>
  <si>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</si>
  <si>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</si>
  <si>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</si>
  <si>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</si>
  <si>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</si>
  <si>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</si>
  <si>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</si>
  <si>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</si>
  <si>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</si>
  <si>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</si>
  <si>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</si>
  <si>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</si>
  <si>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</si>
  <si>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</si>
  <si>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</si>
  <si>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</si>
  <si>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</si>
  <si>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</si>
  <si>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</si>
  <si>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</si>
  <si>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</si>
  <si>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</si>
  <si>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</si>
  <si>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</si>
  <si>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</si>
  <si>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</si>
  <si>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</si>
  <si>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</si>
  <si>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</si>
  <si>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</si>
  <si>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</si>
  <si>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</si>
  <si>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</si>
  <si>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</si>
  <si>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</si>
  <si>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</si>
  <si>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</si>
  <si>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</si>
  <si>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</si>
  <si>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</si>
  <si>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</si>
  <si>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</si>
  <si>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</si>
  <si>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</si>
  <si>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</si>
  <si>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</si>
  <si>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</si>
  <si>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</si>
  <si>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</si>
  <si>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</si>
  <si>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</si>
  <si>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</si>
  <si>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</si>
  <si>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</si>
  <si>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</si>
  <si>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</si>
  <si>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</si>
  <si>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</si>
  <si>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</si>
  <si>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</si>
  <si>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</si>
  <si>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</si>
  <si>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</si>
  <si>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</si>
  <si>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</si>
  <si>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</si>
  <si>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</si>
  <si>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</si>
  <si>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</si>
  <si>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</si>
  <si>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</si>
  <si>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</si>
  <si>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</si>
  <si>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</si>
  <si>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</si>
  <si>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</si>
  <si>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</si>
  <si>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</si>
  <si>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</si>
  <si>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</si>
  <si>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</si>
  <si>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</si>
  <si>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</si>
  <si>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</si>
  <si>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</si>
  <si>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</si>
  <si>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</si>
  <si>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</si>
  <si>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</si>
  <si>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</si>
  <si>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</si>
  <si>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</si>
  <si>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</si>
  <si>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</si>
  <si>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</si>
  <si>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</si>
  <si>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</si>
  <si>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</si>
  <si>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</si>
  <si>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</si>
  <si>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</si>
  <si>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</si>
  <si>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</si>
  <si>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</si>
  <si>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</si>
  <si>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</si>
  <si>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</si>
  <si>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</si>
  <si>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</si>
  <si>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</si>
  <si>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</si>
  <si>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</si>
  <si>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</si>
  <si>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</si>
  <si>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</si>
  <si>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</si>
  <si>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</si>
  <si>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</si>
  <si>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</si>
  <si>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</si>
  <si>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</si>
  <si>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</si>
  <si>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</si>
  <si>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</si>
  <si>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</si>
  <si>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</si>
  <si>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</si>
  <si>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</si>
  <si>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</si>
  <si>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</si>
  <si>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</si>
  <si>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</si>
  <si>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</si>
  <si>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</si>
  <si>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</si>
  <si>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</si>
  <si>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</si>
  <si>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</si>
  <si>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</si>
  <si>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</si>
  <si>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</si>
  <si>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</si>
  <si>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</si>
  <si>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</si>
  <si>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</si>
  <si>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</si>
  <si>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</si>
  <si>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</si>
  <si>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</si>
  <si>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</si>
  <si>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</si>
  <si>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</si>
  <si>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</si>
  <si>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</si>
  <si>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</si>
  <si>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</si>
  <si>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</si>
  <si>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</si>
  <si>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</si>
  <si>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</si>
  <si>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</si>
  <si>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</si>
  <si>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</si>
  <si>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</si>
  <si>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</si>
  <si>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</si>
  <si>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</si>
  <si>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</si>
  <si>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</si>
  <si>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</si>
  <si>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</si>
  <si>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</si>
  <si>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</si>
  <si>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</si>
  <si>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</si>
  <si>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</si>
  <si>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</si>
  <si>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</si>
  <si>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</si>
  <si>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</si>
  <si>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</si>
  <si>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</si>
  <si>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</si>
  <si>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</si>
  <si>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</si>
  <si>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</si>
  <si>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</si>
  <si>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</si>
  <si>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</si>
  <si>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</si>
  <si>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</si>
  <si>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</si>
  <si>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</si>
  <si>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</si>
  <si>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</si>
  <si>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</si>
  <si>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</si>
  <si>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</si>
  <si>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</si>
  <si>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</si>
  <si>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</si>
  <si>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</si>
  <si>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</si>
  <si>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</si>
  <si>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</si>
  <si>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</si>
  <si>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</si>
  <si>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</si>
  <si>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</si>
  <si>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</si>
  <si>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</si>
  <si>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</si>
  <si>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</si>
  <si>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</si>
  <si>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</si>
  <si>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</si>
  <si>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</si>
  <si>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</si>
  <si>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</si>
  <si>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</si>
  <si>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</si>
  <si>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</si>
  <si>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</si>
  <si>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</si>
  <si>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</si>
  <si>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</si>
  <si>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</si>
  <si>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</si>
  <si>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</si>
  <si>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</si>
  <si>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</si>
  <si>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</si>
  <si>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</si>
  <si>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</si>
  <si>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</si>
  <si>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</si>
  <si>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</si>
  <si>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</si>
  <si>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</si>
  <si>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</si>
  <si>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</si>
  <si>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</si>
  <si>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</si>
  <si>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</si>
  <si>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</si>
  <si>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</si>
  <si>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</si>
  <si>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</si>
  <si>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</si>
  <si>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</si>
  <si>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</si>
  <si>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</si>
  <si>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</si>
  <si>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</si>
  <si>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</si>
  <si>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</si>
  <si>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</si>
  <si>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</si>
  <si>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</si>
  <si>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</si>
  <si>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</si>
  <si>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</si>
  <si>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</si>
  <si>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</si>
  <si>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</si>
  <si>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</si>
  <si>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</si>
  <si>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</si>
  <si>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</si>
  <si>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</si>
  <si>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</si>
  <si>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</si>
  <si>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</si>
  <si>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</si>
  <si>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</si>
  <si>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</si>
  <si>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</si>
  <si>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</si>
  <si>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</si>
  <si>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</si>
  <si>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</si>
  <si>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</si>
  <si>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</si>
  <si>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</si>
  <si>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</si>
  <si>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</si>
  <si>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</si>
  <si>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</si>
  <si>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</si>
  <si>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</si>
  <si>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</si>
  <si>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</si>
  <si>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</si>
  <si>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</si>
  <si>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</si>
  <si>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</si>
  <si>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</si>
  <si>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</si>
  <si>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</si>
  <si>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</si>
  <si>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</si>
  <si>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</si>
  <si>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</si>
  <si>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</si>
  <si>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</si>
  <si>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</si>
  <si>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</si>
  <si>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</si>
  <si>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</si>
  <si>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</si>
  <si>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</si>
  <si>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</si>
  <si>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</si>
  <si>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</si>
  <si>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</si>
  <si>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</si>
  <si>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</si>
  <si>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</si>
  <si>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</si>
  <si>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</si>
  <si>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</si>
  <si>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</si>
  <si>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</si>
  <si>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</si>
  <si>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</si>
  <si>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</si>
  <si>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</si>
  <si>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</si>
  <si>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</si>
  <si>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</si>
  <si>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</si>
  <si>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</si>
  <si>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</si>
  <si>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</si>
  <si>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</si>
  <si>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</si>
  <si>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</si>
  <si>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</si>
  <si>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</si>
  <si>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</si>
  <si>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</si>
  <si>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</si>
  <si>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</si>
  <si>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</si>
  <si>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</si>
  <si>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</si>
  <si>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</si>
  <si>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</si>
  <si>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</si>
  <si>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</si>
  <si>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</si>
  <si>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</si>
  <si>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</si>
  <si>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</si>
  <si>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</si>
  <si>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</si>
  <si>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</si>
  <si>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</si>
  <si>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</si>
  <si>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</si>
  <si>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</si>
  <si>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</si>
  <si>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</si>
  <si>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</si>
  <si>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</si>
  <si>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</si>
  <si>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</si>
  <si>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</si>
  <si>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</si>
  <si>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</si>
  <si>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</si>
  <si>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</si>
  <si>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</si>
  <si>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</si>
  <si>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</si>
  <si>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</si>
  <si>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</si>
  <si>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</si>
  <si>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</si>
  <si>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</si>
  <si>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</si>
  <si>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</si>
  <si>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</si>
  <si>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</si>
  <si>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</si>
  <si>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</si>
  <si>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</si>
  <si>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</si>
  <si>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</si>
  <si>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</si>
  <si>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</si>
  <si>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</si>
  <si>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</si>
  <si>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</si>
  <si>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</si>
  <si>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</si>
  <si>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</si>
  <si>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</si>
  <si>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</si>
  <si>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</si>
  <si>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</si>
  <si>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</si>
  <si>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</si>
  <si>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</si>
  <si>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</si>
  <si>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</si>
  <si>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</si>
  <si>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</si>
  <si>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</si>
  <si>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</si>
  <si>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</si>
  <si>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</si>
  <si>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</si>
  <si>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</si>
  <si>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</si>
  <si>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</si>
  <si>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</si>
  <si>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</si>
  <si>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</si>
  <si>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</si>
  <si>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</si>
  <si>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</si>
  <si>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</si>
  <si>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</si>
  <si>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</si>
  <si>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</si>
  <si>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</si>
  <si>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</si>
  <si>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</si>
  <si>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</si>
  <si>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</si>
  <si>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</si>
  <si>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</si>
  <si>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</si>
  <si>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</si>
  <si>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</si>
  <si>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</si>
  <si>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</si>
  <si>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</si>
  <si>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</si>
  <si>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</si>
  <si>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</si>
  <si>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</si>
  <si>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</si>
  <si>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</si>
  <si>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</si>
  <si>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</si>
  <si>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</si>
  <si>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</si>
  <si>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</si>
  <si>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</si>
  <si>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</si>
  <si>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</si>
  <si>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</si>
  <si>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</si>
  <si>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</si>
  <si>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</si>
  <si>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</si>
  <si>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</si>
  <si>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</si>
  <si>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</si>
  <si>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</si>
  <si>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</si>
  <si>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</si>
  <si>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</si>
  <si>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</si>
  <si>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</si>
  <si>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</si>
  <si>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</si>
  <si>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</si>
  <si>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</si>
  <si>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</si>
  <si>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</si>
  <si>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</si>
  <si>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</si>
  <si>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</si>
  <si>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</si>
  <si>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</si>
  <si>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</si>
  <si>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</si>
  <si>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</si>
  <si>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</si>
  <si>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</si>
  <si>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</si>
  <si>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</si>
  <si>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</si>
  <si>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</si>
  <si>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</si>
  <si>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</si>
  <si>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</si>
  <si>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</si>
  <si>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</si>
  <si>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</si>
  <si>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</si>
  <si>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</si>
  <si>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</si>
  <si>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</si>
  <si>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</si>
  <si>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</si>
  <si>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</si>
  <si>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</si>
  <si>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</si>
  <si>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</si>
  <si>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</si>
  <si>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</si>
  <si>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</si>
  <si>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</si>
  <si>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</si>
  <si>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</si>
  <si>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</si>
  <si>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</si>
  <si>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</si>
  <si>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</si>
  <si>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</si>
  <si>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</si>
  <si>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</si>
  <si>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</si>
  <si>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</si>
  <si>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</si>
  <si>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</si>
  <si>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</si>
  <si>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</si>
  <si>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</si>
  <si>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</si>
  <si>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</si>
  <si>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</si>
  <si>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</si>
  <si>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</si>
  <si>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</si>
  <si>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</si>
  <si>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</si>
  <si>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</si>
  <si>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</si>
  <si>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</si>
  <si>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</si>
  <si>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</si>
  <si>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</si>
  <si>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</si>
  <si>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</si>
  <si>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</si>
  <si>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</si>
  <si>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</si>
  <si>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</si>
  <si>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</si>
  <si>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</si>
  <si>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</si>
  <si>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</si>
  <si>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</si>
  <si>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</si>
  <si>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</si>
  <si>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</si>
  <si>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</si>
  <si>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</si>
  <si>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</si>
  <si>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</si>
  <si>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</si>
  <si>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</si>
  <si>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</si>
  <si>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</si>
  <si>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</si>
  <si>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</si>
  <si>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</si>
  <si>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</si>
  <si>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</si>
  <si>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</si>
  <si>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</si>
  <si>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</si>
  <si>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</si>
  <si>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</si>
  <si>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</si>
  <si>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</si>
  <si>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</si>
  <si>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</si>
  <si>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</si>
  <si>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</si>
  <si>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</si>
  <si>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</si>
  <si>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</si>
  <si>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</si>
  <si>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</si>
  <si>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</si>
  <si>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</si>
  <si>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</si>
  <si>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</si>
  <si>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</si>
  <si>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</si>
  <si>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</si>
  <si>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</si>
  <si>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</si>
  <si>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</si>
  <si>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</si>
  <si>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</si>
  <si>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</si>
  <si>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</si>
  <si>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</si>
  <si>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</si>
  <si>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</si>
  <si>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</si>
  <si>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</si>
  <si>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</si>
  <si>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</si>
  <si>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</si>
  <si>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</si>
  <si>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</si>
  <si>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</si>
  <si>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</si>
  <si>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</si>
  <si>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</si>
  <si>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</si>
  <si>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</si>
  <si>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</si>
  <si>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</si>
  <si>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</si>
  <si>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</si>
  <si>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</si>
  <si>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</si>
  <si>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</si>
  <si>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</si>
  <si>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</si>
  <si>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</si>
  <si>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</si>
  <si>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</si>
  <si>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</si>
  <si>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</si>
  <si>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</si>
  <si>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</si>
  <si>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</si>
  <si>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</si>
  <si>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</si>
  <si>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</si>
  <si>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</si>
  <si>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</si>
  <si>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</si>
  <si>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</si>
  <si>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</si>
  <si>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</si>
  <si>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</si>
  <si>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</si>
  <si>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</si>
  <si>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</si>
  <si>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</si>
  <si>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</si>
  <si>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</si>
  <si>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</si>
  <si>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</si>
  <si>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</si>
  <si>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</si>
  <si>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</si>
  <si>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</si>
  <si>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</si>
  <si>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</si>
  <si>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</si>
  <si>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</si>
  <si>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</si>
  <si>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</si>
  <si>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</si>
  <si>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</si>
  <si>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</si>
  <si>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</si>
  <si>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</si>
  <si>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</si>
  <si>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</si>
  <si>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</si>
  <si>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</si>
  <si>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</si>
  <si>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</si>
  <si>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</si>
  <si>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</si>
  <si>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</si>
  <si>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</si>
  <si>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</si>
  <si>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</si>
  <si>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</si>
  <si>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</si>
  <si>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</si>
  <si>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</si>
  <si>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</si>
  <si>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</si>
  <si>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</si>
  <si>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</si>
  <si>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</si>
  <si>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</si>
  <si>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</si>
  <si>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</si>
  <si>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</si>
  <si>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</si>
  <si>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</si>
  <si>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</si>
  <si>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</si>
  <si>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</si>
  <si>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</si>
  <si>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</si>
  <si>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</si>
  <si>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</si>
  <si>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</si>
  <si>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</si>
  <si>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</si>
  <si>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</si>
  <si>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</si>
  <si>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</si>
  <si>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</si>
  <si>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</si>
  <si>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</si>
  <si>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</si>
  <si>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</si>
  <si>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</si>
  <si>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</si>
  <si>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</si>
  <si>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</si>
  <si>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</si>
  <si>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</si>
  <si>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</si>
  <si>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</si>
  <si>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</si>
  <si>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</si>
  <si>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</si>
  <si>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</si>
  <si>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</si>
  <si>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</si>
  <si>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</si>
  <si>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</si>
  <si>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</si>
  <si>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</si>
  <si>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</si>
  <si>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</si>
  <si>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</si>
  <si>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</si>
  <si>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</si>
  <si>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</si>
  <si>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</si>
  <si>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</si>
  <si>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</si>
  <si>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</si>
  <si>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</si>
  <si>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</si>
  <si>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</si>
  <si>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</si>
  <si>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</si>
  <si>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</si>
  <si>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</si>
  <si>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</si>
  <si>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</si>
  <si>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</si>
  <si>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</si>
  <si>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</si>
  <si>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</si>
  <si>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</si>
  <si>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</si>
  <si>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</si>
  <si>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</si>
  <si>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</si>
  <si>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</si>
  <si>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</si>
  <si>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</si>
  <si>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</si>
  <si>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</si>
  <si>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</si>
  <si>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</si>
  <si>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</si>
  <si>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</si>
  <si>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</si>
  <si>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</si>
  <si>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</si>
  <si>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</si>
  <si>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</si>
  <si>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</si>
  <si>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</si>
  <si>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</si>
  <si>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</si>
  <si>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</si>
  <si>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</si>
  <si>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</si>
  <si>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</si>
  <si>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</si>
  <si>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</si>
  <si>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</si>
  <si>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</si>
  <si>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</si>
  <si>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</si>
  <si>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</si>
  <si>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</si>
  <si>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</si>
  <si>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</si>
  <si>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</si>
  <si>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</si>
  <si>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</si>
  <si>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</si>
  <si>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</si>
  <si>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</si>
  <si>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</si>
  <si>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</si>
  <si>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</si>
  <si>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</si>
  <si>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</si>
  <si>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</si>
  <si>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</si>
  <si>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</si>
  <si>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</si>
  <si>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</si>
  <si>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</si>
  <si>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</si>
  <si>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</si>
  <si>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</si>
  <si>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</si>
  <si>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</si>
  <si>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</si>
  <si>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</si>
  <si>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</si>
  <si>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</si>
  <si>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</si>
  <si>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</si>
  <si>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</si>
  <si>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</si>
  <si>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</si>
  <si>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</si>
  <si>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</si>
  <si>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</si>
  <si>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</si>
  <si>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</si>
  <si>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</si>
  <si>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</si>
  <si>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</si>
  <si>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</si>
  <si>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</si>
  <si>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</si>
  <si>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</si>
  <si>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</si>
  <si>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</si>
  <si>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</si>
  <si>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</si>
  <si>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</si>
  <si>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</si>
  <si>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</si>
  <si>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</si>
  <si>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</si>
  <si>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</si>
  <si>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</si>
  <si>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</si>
  <si>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</si>
  <si>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</si>
  <si>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</si>
  <si>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</si>
  <si>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</si>
  <si>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</si>
  <si>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</si>
  <si>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</si>
  <si>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</si>
  <si>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</si>
  <si>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</si>
  <si>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</si>
  <si>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</si>
  <si>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</si>
  <si>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</si>
  <si>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</si>
  <si>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</si>
  <si>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</si>
  <si>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</si>
  <si>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</si>
  <si>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</si>
  <si>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</si>
  <si>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</si>
  <si>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</si>
  <si>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</si>
  <si>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</si>
  <si>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</si>
  <si>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</si>
  <si>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</si>
  <si>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</si>
  <si>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</si>
  <si>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</si>
  <si>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</si>
  <si>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</si>
  <si>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</si>
  <si>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</si>
  <si>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</si>
  <si>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</si>
  <si>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</si>
  <si>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</si>
  <si>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</si>
  <si>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</si>
  <si>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</si>
  <si>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</si>
  <si>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</si>
  <si>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</si>
  <si>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</si>
  <si>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</si>
  <si>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</si>
  <si>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</si>
  <si>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</si>
  <si>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</si>
  <si>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</si>
  <si>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</si>
  <si>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</si>
  <si>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</si>
  <si>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</si>
  <si>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</si>
  <si>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</si>
  <si>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</si>
  <si>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</si>
  <si>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</si>
  <si>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</si>
  <si>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</si>
  <si>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</si>
  <si>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</si>
  <si>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</si>
  <si>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</si>
  <si>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</si>
  <si>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</si>
  <si>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</si>
  <si>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</si>
  <si>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</si>
  <si>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</si>
  <si>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</si>
  <si>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</si>
  <si>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</si>
  <si>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</si>
  <si>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</si>
  <si>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</si>
  <si>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</si>
  <si>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</si>
  <si>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</si>
  <si>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</si>
  <si>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</si>
  <si>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</si>
  <si>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</si>
  <si>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</si>
  <si>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</si>
  <si>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</si>
  <si>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</si>
  <si>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</si>
  <si>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</si>
  <si>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</si>
  <si>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</si>
  <si>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</si>
  <si>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</si>
  <si>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</si>
  <si>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</si>
  <si>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</si>
  <si>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</si>
  <si>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</si>
  <si>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</si>
  <si>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</si>
  <si>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</si>
  <si>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</si>
  <si>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</si>
  <si>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</si>
  <si>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</si>
  <si>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</si>
  <si>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</si>
  <si>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</si>
  <si>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</si>
  <si>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</si>
  <si>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</si>
  <si>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</si>
  <si>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</si>
  <si>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</si>
  <si>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</si>
  <si>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</si>
  <si>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</si>
  <si>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</si>
  <si>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</si>
  <si>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</si>
  <si>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</si>
  <si>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</si>
  <si>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</si>
  <si>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</si>
  <si>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</si>
  <si>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</si>
  <si>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</si>
  <si>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</si>
  <si>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</si>
  <si>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</si>
  <si>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</si>
  <si>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</si>
  <si>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</si>
  <si>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</si>
  <si>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</si>
  <si>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</si>
  <si>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</si>
  <si>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</si>
  <si>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</si>
  <si>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</si>
  <si>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</si>
  <si>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</si>
  <si>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</si>
  <si>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</si>
  <si>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</si>
  <si>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</si>
  <si>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</si>
  <si>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</si>
  <si>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</si>
  <si>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</si>
  <si>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</si>
  <si>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</si>
  <si>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</si>
  <si>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</si>
  <si>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</si>
  <si>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</si>
  <si>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</si>
  <si>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</si>
  <si>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</si>
  <si>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</si>
  <si>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</si>
  <si>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</si>
  <si>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</si>
  <si>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</si>
  <si>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</si>
  <si>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</si>
  <si>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</si>
  <si>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</si>
  <si>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</si>
  <si>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</si>
  <si>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</si>
  <si>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</si>
  <si>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</si>
  <si>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</si>
  <si>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</si>
  <si>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</si>
  <si>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</si>
  <si>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</si>
  <si>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</si>
  <si>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</si>
  <si>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</si>
  <si>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</si>
  <si>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</si>
  <si>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</si>
  <si>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</si>
  <si>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</si>
  <si>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</si>
  <si>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</si>
  <si>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</si>
  <si>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</si>
  <si>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</si>
  <si>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</si>
  <si>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</si>
  <si>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</si>
  <si>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</si>
  <si>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</si>
  <si>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</si>
  <si>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</si>
  <si>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</si>
  <si>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</si>
  <si>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</si>
  <si>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</si>
  <si>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</si>
  <si>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</si>
  <si>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</si>
  <si>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</si>
  <si>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</si>
  <si>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</si>
  <si>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</si>
  <si>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</si>
  <si>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</si>
  <si>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</si>
  <si>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</si>
  <si>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</si>
  <si>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</si>
  <si>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</si>
  <si>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</si>
  <si>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</si>
  <si>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</si>
  <si>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</si>
  <si>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</si>
  <si>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</si>
  <si>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</si>
  <si>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</si>
  <si>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</si>
  <si>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</si>
  <si>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</si>
  <si>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</si>
  <si>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</si>
  <si>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</si>
  <si>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</si>
  <si>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</si>
  <si>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</si>
  <si>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</si>
  <si>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</si>
  <si>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</si>
  <si>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</si>
  <si>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</si>
  <si>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</si>
  <si>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</si>
  <si>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</si>
  <si>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</si>
  <si>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</si>
  <si>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</si>
  <si>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</si>
  <si>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</si>
  <si>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</si>
  <si>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</si>
  <si>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</si>
  <si>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</si>
  <si>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</si>
  <si>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</si>
  <si>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</si>
  <si>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</si>
  <si>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</si>
  <si>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</si>
  <si>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</si>
  <si>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</si>
  <si>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</si>
  <si>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</si>
  <si>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</si>
  <si>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</si>
  <si>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</si>
  <si>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</si>
  <si>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</si>
  <si>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</si>
  <si>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</si>
  <si>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</si>
  <si>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</si>
  <si>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</si>
  <si>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</si>
  <si>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</si>
  <si>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</si>
  <si>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</si>
  <si>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</si>
  <si>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</si>
  <si>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</si>
  <si>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</si>
  <si>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</si>
  <si>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</si>
  <si>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</si>
  <si>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</si>
  <si>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</si>
  <si>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</si>
  <si>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</si>
  <si>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</si>
  <si>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</si>
  <si>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</si>
  <si>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</si>
  <si>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</si>
  <si>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</si>
  <si>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</si>
  <si>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</si>
  <si>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</si>
  <si>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</si>
  <si>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</si>
  <si>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</si>
  <si>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</si>
  <si>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</si>
  <si>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</si>
  <si>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</si>
  <si>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</si>
  <si>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</si>
  <si>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</si>
  <si>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</si>
  <si>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</si>
  <si>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</si>
  <si>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</si>
  <si>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</si>
  <si>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</si>
  <si>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</si>
  <si>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</si>
  <si>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</si>
  <si>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</si>
  <si>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</si>
  <si>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</si>
  <si>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</si>
  <si>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</si>
  <si>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</si>
  <si>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</si>
  <si>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</si>
  <si>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</si>
  <si>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</si>
  <si>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</si>
  <si>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</si>
  <si>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</si>
  <si>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</si>
  <si>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</si>
  <si>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</si>
  <si>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</si>
  <si>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</si>
  <si>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</si>
  <si>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</si>
  <si>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</si>
  <si>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</si>
  <si>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</si>
  <si>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</si>
  <si>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</si>
  <si>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</si>
  <si>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</si>
  <si>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</si>
  <si>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</si>
  <si>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</si>
  <si>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</si>
  <si>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</si>
  <si>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</si>
  <si>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</si>
  <si>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</si>
  <si>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</si>
  <si>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</si>
  <si>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</si>
  <si>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</si>
  <si>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</si>
  <si>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</si>
  <si>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</si>
  <si>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</si>
  <si>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</si>
  <si>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</si>
  <si>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</si>
  <si>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</si>
  <si>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</si>
  <si>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</si>
  <si>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</si>
  <si>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</si>
  <si>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</si>
  <si>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</si>
  <si>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</si>
  <si>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</si>
  <si>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</si>
  <si>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</si>
  <si>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</si>
  <si>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</si>
  <si>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</si>
  <si>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</si>
  <si>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</si>
  <si>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</si>
  <si>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</si>
  <si>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</si>
  <si>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</si>
  <si>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</si>
  <si>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</si>
  <si>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</si>
  <si>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</si>
  <si>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</si>
  <si>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</si>
  <si>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</si>
  <si>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</si>
  <si>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</si>
  <si>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</si>
  <si>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</si>
  <si>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</si>
  <si>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</si>
  <si>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</si>
  <si>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</si>
  <si>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</si>
  <si>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</si>
  <si>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</si>
  <si>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</si>
  <si>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</si>
  <si>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</si>
  <si>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</si>
  <si>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</si>
  <si>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</si>
  <si>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</si>
  <si>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</si>
  <si>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</si>
  <si>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</si>
  <si>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</si>
  <si>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</si>
  <si>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</si>
  <si>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</si>
  <si>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</si>
  <si>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</si>
  <si>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</si>
  <si>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</si>
  <si>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</si>
  <si>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</si>
  <si>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</si>
  <si>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</si>
  <si>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</si>
  <si>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</si>
  <si>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</si>
  <si>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</si>
  <si>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</si>
  <si>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</si>
  <si>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</si>
  <si>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</si>
  <si>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</si>
  <si>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</si>
  <si>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</si>
  <si>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</si>
  <si>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</si>
  <si>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</si>
  <si>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</si>
  <si>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</si>
  <si>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</si>
  <si>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</si>
  <si>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</si>
  <si>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</si>
  <si>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</si>
  <si>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</si>
  <si>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</si>
  <si>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</si>
  <si>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</si>
  <si>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</si>
  <si>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</si>
  <si>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</si>
  <si>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</si>
  <si>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</si>
  <si>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</si>
  <si>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</si>
  <si>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</si>
  <si>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</si>
  <si>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</si>
  <si>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</si>
  <si>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</si>
  <si>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</si>
  <si>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</si>
  <si>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</si>
  <si>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</si>
  <si>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</si>
  <si>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</si>
  <si>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</si>
  <si>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</si>
  <si>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</si>
  <si>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</si>
  <si>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</si>
  <si>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</si>
  <si>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</si>
  <si>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</si>
  <si>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</si>
  <si>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</si>
  <si>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</si>
  <si>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</si>
  <si>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</si>
  <si>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</si>
  <si>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</si>
  <si>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</si>
  <si>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</si>
  <si>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</si>
  <si>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</si>
  <si>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</si>
  <si>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</si>
  <si>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</si>
  <si>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</si>
  <si>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</si>
  <si>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</si>
  <si>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</si>
  <si>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</si>
  <si>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</si>
  <si>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</si>
  <si>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</si>
  <si>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</si>
  <si>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</si>
  <si>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</si>
  <si>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</si>
  <si>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</si>
  <si>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</si>
  <si>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</si>
  <si>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</si>
  <si>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</si>
  <si>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</si>
  <si>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</si>
  <si>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</si>
  <si>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</si>
  <si>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</si>
  <si>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</si>
  <si>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</si>
  <si>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</si>
  <si>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</si>
  <si>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</si>
  <si>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</si>
  <si>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</si>
  <si>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</si>
  <si>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</si>
  <si>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</si>
  <si>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</si>
  <si>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</si>
  <si>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</si>
  <si>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</si>
  <si>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</si>
  <si>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</si>
  <si>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</si>
  <si>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</si>
  <si>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</si>
  <si>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</si>
  <si>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</si>
  <si>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</si>
  <si>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</si>
  <si>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</si>
  <si>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</si>
  <si>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</si>
  <si>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</si>
  <si>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</si>
  <si>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</si>
  <si>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</si>
  <si>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</si>
  <si>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</si>
  <si>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</si>
  <si>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</si>
  <si>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</si>
  <si>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</si>
  <si>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</si>
  <si>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</si>
  <si>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</si>
  <si>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</si>
  <si>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</si>
  <si>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</si>
  <si>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</si>
  <si>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</si>
  <si>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</si>
  <si>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</si>
  <si>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</si>
  <si>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</si>
  <si>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</si>
  <si>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</si>
  <si>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</si>
  <si>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</si>
  <si>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</si>
  <si>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</si>
  <si>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</si>
  <si>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</si>
  <si>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</si>
  <si>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</si>
  <si>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</si>
  <si>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</si>
  <si>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</si>
  <si>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</si>
  <si>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</si>
  <si>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</si>
  <si>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</si>
  <si>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</si>
  <si>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</si>
  <si>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</si>
  <si>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</si>
  <si>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</si>
  <si>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</si>
  <si>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</si>
  <si>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</si>
  <si>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</si>
  <si>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</si>
  <si>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</si>
  <si>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</si>
  <si>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</si>
  <si>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</si>
  <si>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</si>
  <si>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</si>
  <si>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</si>
  <si>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</si>
  <si>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</si>
  <si>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</si>
  <si>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</si>
  <si>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</si>
  <si>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</si>
  <si>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</si>
  <si>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</si>
  <si>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</si>
  <si>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</si>
  <si>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</si>
  <si>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</si>
  <si>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</si>
  <si>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</si>
  <si>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</si>
  <si>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</si>
  <si>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</si>
  <si>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</si>
  <si>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</si>
  <si>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</si>
  <si>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</si>
  <si>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</si>
  <si>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</si>
  <si>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</si>
  <si>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</si>
  <si>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</si>
  <si>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</si>
  <si>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</si>
  <si>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</si>
  <si>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</si>
  <si>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</si>
  <si>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</si>
  <si>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</si>
  <si>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</si>
  <si>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</si>
  <si>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</si>
  <si>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</si>
  <si>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</si>
  <si>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</si>
  <si>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</si>
  <si>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</si>
  <si>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</si>
  <si>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</si>
  <si>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</si>
  <si>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</si>
  <si>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</si>
  <si>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</si>
  <si>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</si>
  <si>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</si>
  <si>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</si>
  <si>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</si>
  <si>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</si>
  <si>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</si>
  <si>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</si>
  <si>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</si>
  <si>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</si>
  <si>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</si>
  <si>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</si>
  <si>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</si>
  <si>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</si>
  <si>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</si>
  <si>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</si>
  <si>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</si>
  <si>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</si>
  <si>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</si>
  <si>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</si>
  <si>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</si>
  <si>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</si>
  <si>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</si>
  <si>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</si>
  <si>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</si>
  <si>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</si>
  <si>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</si>
  <si>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</si>
  <si>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</si>
  <si>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</si>
  <si>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</si>
  <si>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</si>
  <si>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</si>
  <si>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</si>
  <si>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</si>
  <si>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</si>
  <si>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</si>
  <si>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</si>
  <si>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</si>
  <si>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</si>
  <si>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</si>
  <si>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</si>
  <si>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</si>
  <si>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</si>
  <si>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</si>
  <si>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</si>
  <si>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</si>
  <si>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</si>
  <si>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</si>
  <si>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</si>
  <si>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</si>
  <si>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</si>
  <si>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</si>
  <si>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</si>
  <si>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</si>
  <si>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</si>
  <si>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</si>
  <si>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</si>
  <si>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</si>
  <si>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</si>
  <si>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</si>
  <si>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</si>
  <si>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</si>
  <si>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</si>
  <si>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</si>
  <si>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</si>
  <si>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</si>
  <si>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</si>
  <si>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</si>
  <si>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</si>
  <si>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</si>
  <si>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</si>
  <si>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</si>
  <si>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</si>
  <si>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</si>
  <si>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</si>
  <si>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</si>
  <si>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</si>
  <si>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</si>
  <si>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</si>
  <si>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</si>
  <si>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</si>
  <si>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</si>
  <si>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</si>
  <si>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</si>
  <si>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</si>
  <si>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</si>
  <si>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</si>
  <si>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</si>
  <si>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</si>
  <si>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</si>
  <si>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</si>
  <si>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</si>
  <si>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</si>
  <si>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</si>
  <si>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</si>
  <si>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</si>
  <si>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</si>
  <si>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</si>
  <si>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</si>
  <si>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</si>
  <si>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</si>
  <si>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</si>
  <si>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</si>
  <si>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</si>
  <si>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</si>
  <si>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</si>
  <si>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</si>
  <si>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</si>
  <si>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</si>
  <si>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</si>
  <si>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</si>
  <si>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</si>
  <si>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</si>
  <si>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</si>
  <si>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</si>
  <si>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</si>
  <si>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</si>
  <si>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</si>
  <si>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</si>
  <si>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</si>
  <si>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</si>
  <si>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</si>
  <si>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</si>
  <si>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</si>
  <si>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</si>
  <si>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</si>
  <si>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</si>
  <si>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</si>
  <si>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</si>
  <si>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</si>
  <si>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</si>
  <si>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</si>
  <si>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</si>
  <si>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</si>
  <si>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</si>
  <si>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</si>
  <si>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</si>
  <si>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</si>
  <si>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</si>
  <si>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</si>
  <si>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</si>
  <si>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</si>
  <si>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</si>
  <si>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</si>
  <si>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</si>
  <si>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</si>
  <si>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</si>
  <si>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</si>
  <si>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</si>
  <si>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</si>
  <si>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</si>
  <si>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</si>
  <si>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</si>
  <si>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</si>
  <si>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</si>
  <si>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</si>
  <si>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</si>
  <si>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</si>
  <si>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</si>
  <si>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</si>
  <si>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</si>
  <si>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</si>
  <si>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</si>
  <si>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</si>
  <si>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</si>
  <si>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</si>
  <si>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</si>
  <si>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</si>
  <si>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</si>
  <si>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</si>
  <si>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</si>
  <si>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</si>
  <si>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</si>
  <si>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</si>
  <si>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</si>
  <si>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</si>
  <si>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</si>
  <si>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</si>
  <si>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</si>
  <si>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</si>
  <si>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</si>
  <si>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</si>
  <si>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</si>
  <si>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</si>
  <si>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</si>
  <si>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</si>
  <si>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</si>
  <si>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</si>
  <si>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</si>
  <si>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</si>
  <si>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</si>
  <si>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</si>
  <si>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</si>
  <si>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</si>
  <si>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</si>
  <si>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</si>
  <si>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</si>
  <si>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</si>
  <si>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</si>
  <si>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</si>
  <si>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</si>
  <si>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</si>
  <si>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</si>
  <si>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</si>
  <si>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</si>
  <si>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</si>
  <si>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</si>
  <si>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</si>
  <si>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</si>
  <si>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</si>
  <si>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</si>
  <si>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</si>
  <si>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</si>
  <si>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</si>
  <si>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</si>
  <si>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</si>
  <si>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</si>
  <si>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</si>
  <si>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</si>
  <si>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</si>
  <si>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</si>
  <si>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</si>
  <si>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</si>
  <si>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</si>
  <si>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</si>
  <si>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</si>
  <si>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</si>
  <si>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</si>
  <si>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</si>
  <si>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</si>
  <si>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</si>
  <si>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</si>
  <si>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</si>
  <si>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</si>
  <si>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</si>
  <si>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</si>
  <si>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</si>
  <si>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</si>
  <si>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</si>
  <si>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</si>
  <si>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</si>
  <si>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</si>
  <si>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</si>
  <si>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</si>
  <si>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</si>
  <si>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</si>
  <si>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</si>
  <si>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</si>
  <si>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</si>
  <si>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</si>
  <si>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</si>
  <si>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</si>
  <si>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</si>
  <si>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</si>
  <si>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</si>
  <si>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</si>
  <si>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</si>
  <si>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</si>
  <si>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</si>
  <si>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</si>
  <si>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</si>
  <si>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</si>
  <si>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</si>
  <si>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</si>
  <si>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</si>
  <si>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</si>
  <si>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</si>
  <si>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</si>
  <si>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</si>
  <si>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</si>
  <si>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</si>
  <si>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</si>
  <si>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</si>
  <si>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</si>
  <si>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</si>
  <si>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</si>
  <si>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</si>
  <si>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</si>
  <si>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</si>
  <si>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</si>
  <si>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</si>
  <si>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</si>
  <si>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</si>
  <si>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</si>
  <si>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</si>
  <si>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</si>
  <si>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</si>
  <si>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</si>
  <si>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</si>
  <si>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</si>
  <si>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</si>
  <si>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</si>
  <si>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</si>
  <si>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</si>
  <si>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</si>
  <si>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</si>
  <si>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</si>
  <si>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</si>
  <si>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</si>
  <si>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</si>
  <si>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</si>
  <si>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</si>
  <si>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</si>
  <si>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</si>
  <si>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</si>
  <si>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</si>
  <si>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</si>
  <si>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</si>
  <si>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</si>
  <si>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</si>
  <si>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</si>
  <si>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</si>
  <si>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</si>
  <si>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</si>
  <si>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</si>
  <si>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</si>
  <si>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</si>
  <si>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</si>
  <si>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</si>
  <si>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</si>
  <si>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</si>
  <si>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</si>
  <si>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</si>
  <si>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</si>
  <si>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</si>
  <si>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</si>
  <si>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</si>
  <si>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</si>
  <si>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</si>
  <si>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</si>
  <si>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</si>
  <si>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</si>
  <si>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</si>
  <si>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</si>
  <si>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</si>
  <si>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</si>
  <si>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</si>
  <si>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</si>
  <si>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</si>
  <si>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</si>
  <si>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</si>
  <si>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</si>
  <si>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</si>
  <si>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</si>
  <si>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</si>
  <si>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</si>
  <si>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</si>
  <si>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</si>
  <si>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</si>
  <si>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</si>
  <si>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</si>
  <si>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</si>
  <si>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</si>
  <si>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</si>
  <si>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</si>
  <si>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</si>
  <si>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</si>
  <si>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</si>
  <si>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</si>
  <si>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</si>
  <si>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</si>
  <si>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</si>
  <si>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</si>
  <si>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</si>
  <si>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</si>
  <si>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</si>
  <si>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</si>
  <si>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</si>
  <si>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</si>
  <si>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</si>
  <si>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</si>
  <si>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</si>
  <si>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</si>
  <si>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</si>
  <si>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</si>
  <si>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</si>
  <si>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</si>
  <si>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</si>
  <si>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</si>
  <si>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</si>
  <si>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</si>
  <si>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</si>
  <si>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</si>
  <si>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</si>
  <si>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</si>
  <si>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</si>
  <si>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</si>
  <si>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</si>
  <si>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</si>
  <si>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</si>
  <si>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</si>
  <si>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</si>
  <si>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</si>
  <si>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</si>
  <si>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</si>
  <si>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</si>
  <si>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</si>
  <si>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</si>
  <si>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</si>
  <si>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</si>
  <si>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</si>
  <si>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</si>
  <si>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</si>
  <si>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</si>
  <si>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</si>
  <si>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</si>
  <si>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</si>
  <si>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</si>
  <si>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</si>
  <si>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</si>
  <si>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</si>
  <si>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</si>
  <si>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</si>
  <si>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</si>
  <si>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</si>
  <si>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</si>
  <si>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</si>
  <si>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</si>
  <si>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</si>
  <si>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</si>
  <si>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</si>
  <si>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</si>
  <si>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</si>
  <si>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</si>
  <si>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</si>
  <si>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</si>
  <si>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</si>
  <si>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</si>
  <si>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</si>
  <si>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</si>
  <si>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</si>
  <si>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</si>
  <si>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</si>
  <si>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</si>
  <si>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</si>
  <si>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</si>
  <si>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</si>
  <si>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</si>
  <si>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</si>
  <si>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</si>
  <si>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</si>
  <si>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</si>
  <si>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</si>
  <si>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</si>
  <si>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</si>
  <si>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</si>
  <si>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</si>
  <si>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</si>
  <si>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</si>
  <si>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</si>
  <si>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</si>
  <si>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</si>
  <si>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</si>
  <si>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</si>
  <si>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</si>
  <si>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</si>
  <si>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</si>
  <si>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</si>
  <si>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</si>
  <si>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</si>
  <si>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</si>
  <si>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</si>
  <si>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</si>
  <si>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</si>
  <si>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</si>
  <si>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</si>
  <si>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</si>
  <si>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</si>
  <si>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</si>
  <si>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</si>
  <si>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</si>
  <si>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</si>
  <si>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</si>
  <si>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</si>
  <si>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</si>
  <si>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</si>
  <si>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</si>
  <si>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</si>
  <si>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</si>
  <si>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</si>
  <si>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</si>
  <si>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</si>
  <si>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</si>
  <si>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</si>
  <si>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</si>
  <si>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</si>
  <si>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</si>
  <si>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</si>
  <si>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</si>
  <si>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</si>
  <si>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</si>
  <si>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</si>
  <si>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</si>
  <si>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</si>
  <si>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</si>
  <si>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</si>
  <si>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</si>
  <si>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</si>
  <si>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</si>
  <si>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</si>
  <si>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</si>
  <si>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</si>
  <si>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</si>
  <si>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</si>
  <si>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</si>
  <si>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</si>
  <si>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</si>
  <si>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</si>
  <si>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</si>
  <si>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</si>
  <si>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</si>
  <si>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</si>
  <si>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</si>
  <si>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</si>
  <si>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</si>
  <si>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</si>
  <si>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</si>
  <si>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</si>
  <si>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</si>
  <si>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</si>
  <si>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</si>
  <si>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</si>
  <si>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</si>
  <si>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</si>
  <si>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</si>
  <si>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</si>
  <si>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</si>
  <si>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</si>
  <si>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</si>
  <si>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</si>
  <si>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</si>
  <si>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</si>
  <si>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</si>
  <si>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</si>
  <si>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</si>
  <si>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</si>
  <si>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</si>
  <si>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</si>
  <si>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</si>
  <si>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</si>
  <si>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</si>
  <si>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</si>
  <si>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</si>
  <si>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</si>
  <si>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</si>
  <si>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</si>
  <si>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</si>
  <si>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</si>
  <si>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</si>
  <si>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</si>
  <si>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</si>
  <si>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</si>
  <si>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</si>
  <si>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</si>
  <si>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</si>
  <si>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</si>
  <si>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</si>
  <si>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</si>
  <si>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</si>
  <si>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</si>
  <si>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</si>
  <si>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</si>
  <si>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</si>
  <si>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</si>
  <si>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</si>
  <si>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</si>
  <si>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</si>
  <si>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</si>
  <si>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</si>
  <si>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</si>
  <si>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</si>
  <si>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</si>
  <si>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</si>
  <si>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</si>
  <si>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</si>
  <si>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</si>
  <si>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</si>
  <si>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</si>
  <si>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</si>
  <si>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</si>
  <si>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</si>
  <si>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</si>
  <si>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</si>
  <si>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</si>
  <si>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</si>
  <si>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</si>
  <si>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</si>
  <si>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</si>
  <si>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</si>
  <si>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</si>
  <si>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</si>
  <si>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</si>
  <si>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</si>
  <si>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</si>
  <si>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</si>
  <si>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</si>
  <si>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</si>
  <si>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</si>
  <si>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</si>
  <si>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</si>
  <si>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</si>
  <si>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</si>
  <si>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</si>
  <si>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</si>
  <si>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</si>
  <si>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</si>
  <si>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</si>
  <si>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</si>
  <si>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</si>
  <si>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</si>
  <si>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</si>
  <si>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</si>
  <si>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</si>
  <si>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</si>
  <si>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</si>
  <si>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</si>
  <si>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</si>
  <si>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</si>
  <si>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</si>
  <si>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</si>
  <si>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</si>
  <si>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</si>
  <si>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</si>
  <si>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</si>
  <si>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</si>
  <si>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</si>
  <si>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</si>
  <si>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</si>
  <si>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</si>
  <si>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</si>
  <si>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</si>
  <si>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</si>
  <si>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</si>
  <si>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</si>
  <si>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</si>
  <si>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</si>
  <si>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</si>
  <si>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</si>
  <si>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</si>
  <si>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</si>
  <si>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</si>
  <si>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</si>
  <si>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</si>
  <si>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</si>
  <si>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</si>
  <si>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</si>
  <si>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</si>
  <si>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</si>
  <si>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</si>
  <si>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</si>
  <si>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</si>
  <si>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</si>
  <si>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</si>
  <si>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</si>
  <si>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</si>
  <si>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</si>
  <si>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</si>
  <si>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</si>
  <si>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</si>
  <si>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</si>
  <si>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</si>
  <si>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</si>
  <si>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</si>
  <si>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</si>
  <si>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</si>
  <si>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</si>
  <si>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</si>
  <si>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</si>
  <si>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</si>
  <si>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</si>
  <si>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</si>
  <si>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</si>
  <si>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</si>
  <si>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</si>
  <si>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</si>
  <si>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</si>
  <si>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</si>
  <si>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</si>
  <si>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</si>
  <si>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</si>
  <si>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</si>
  <si>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</si>
  <si>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</si>
  <si>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</si>
  <si>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</si>
  <si>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</si>
  <si>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</si>
  <si>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</si>
  <si>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</si>
  <si>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</si>
  <si>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</si>
  <si>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</si>
  <si>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</si>
  <si>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</si>
  <si>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</si>
  <si>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</si>
  <si>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</si>
  <si>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</si>
  <si>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</si>
  <si>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</si>
  <si>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</si>
  <si>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</si>
  <si>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</si>
  <si>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</si>
  <si>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</si>
  <si>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</si>
  <si>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</si>
  <si>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</si>
  <si>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</si>
  <si>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</si>
  <si>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</si>
  <si>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</si>
  <si>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</si>
  <si>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</si>
  <si>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</si>
  <si>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</si>
  <si>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</si>
  <si>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</si>
  <si>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</si>
  <si>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</si>
  <si>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</si>
  <si>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</si>
  <si>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</si>
  <si>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</si>
  <si>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</si>
  <si>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</si>
  <si>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</si>
  <si>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</si>
  <si>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</si>
  <si>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</si>
  <si>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</si>
  <si>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</si>
  <si>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</si>
  <si>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</si>
  <si>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</si>
  <si>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</si>
  <si>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</si>
  <si>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</si>
  <si>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</si>
  <si>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</si>
  <si>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</si>
  <si>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</si>
  <si>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</si>
  <si>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</si>
  <si>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</si>
  <si>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</si>
  <si>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</si>
  <si>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</si>
  <si>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</si>
  <si>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</si>
  <si>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</si>
  <si>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</si>
  <si>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</si>
  <si>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</si>
  <si>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</si>
  <si>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</si>
  <si>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</si>
  <si>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</si>
  <si>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</si>
  <si>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</si>
  <si>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</si>
  <si>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</si>
  <si>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</si>
  <si>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</si>
  <si>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</si>
  <si>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</si>
  <si>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</si>
  <si>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</si>
  <si>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</si>
  <si>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</si>
  <si>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</si>
  <si>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</si>
  <si>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</si>
  <si>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</si>
  <si>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</si>
  <si>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</si>
  <si>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</si>
  <si>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</si>
  <si>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</si>
  <si>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</si>
  <si>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</si>
  <si>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</si>
  <si>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</si>
  <si>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</si>
  <si>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</si>
  <si>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</si>
  <si>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</si>
  <si>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</si>
  <si>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</si>
  <si>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</si>
  <si>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</si>
  <si>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</si>
  <si>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</si>
  <si>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</si>
  <si>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</si>
  <si>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</si>
  <si>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</si>
  <si>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</si>
  <si>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</si>
  <si>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</si>
  <si>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</si>
  <si>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</si>
  <si>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</si>
  <si>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</si>
  <si>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</si>
  <si>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</si>
  <si>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</si>
  <si>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</si>
  <si>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</si>
  <si>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</si>
  <si>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</si>
  <si>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</si>
  <si>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</si>
  <si>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</si>
  <si>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</si>
  <si>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</si>
  <si>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</si>
  <si>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</si>
  <si>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</si>
  <si>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</si>
  <si>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</si>
  <si>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</si>
  <si>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</si>
  <si>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</si>
  <si>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</si>
  <si>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</si>
  <si>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</si>
  <si>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</si>
  <si>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</si>
  <si>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</si>
  <si>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</si>
  <si>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</si>
  <si>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</si>
  <si>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</si>
  <si>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</si>
  <si>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</si>
  <si>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</si>
  <si>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</si>
  <si>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</si>
  <si>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</si>
  <si>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</si>
  <si>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</si>
  <si>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</si>
  <si>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</si>
  <si>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</si>
  <si>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</si>
  <si>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</si>
  <si>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</si>
  <si>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</si>
  <si>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</si>
  <si>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</si>
  <si>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</si>
  <si>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</si>
  <si>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</si>
  <si>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</si>
  <si>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</si>
  <si>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</si>
  <si>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</si>
  <si>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</si>
  <si>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</si>
  <si>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</si>
  <si>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</si>
  <si>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</si>
  <si>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</si>
  <si>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</si>
  <si>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</si>
  <si>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</si>
  <si>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</si>
  <si>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</si>
  <si>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</si>
  <si>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</si>
  <si>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</si>
  <si>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</si>
  <si>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</si>
  <si>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</si>
  <si>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</si>
  <si>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</si>
  <si>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</si>
  <si>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</si>
  <si>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</si>
  <si>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</si>
  <si>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</si>
  <si>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</si>
  <si>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</si>
  <si>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</si>
  <si>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</si>
  <si>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</si>
  <si>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</si>
  <si>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</si>
  <si>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</si>
  <si>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</si>
  <si>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</si>
  <si>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</si>
  <si>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</si>
  <si>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</si>
  <si>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</si>
  <si>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</si>
  <si>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</si>
  <si>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</si>
  <si>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</si>
  <si>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</si>
  <si>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</si>
  <si>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</si>
  <si>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</si>
  <si>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</si>
  <si>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</si>
  <si>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</si>
  <si>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</si>
  <si>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</si>
  <si>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</si>
  <si>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</si>
  <si>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</si>
  <si>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</si>
  <si>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</si>
  <si>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</si>
  <si>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</si>
  <si>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</si>
  <si>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</si>
  <si>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</si>
  <si>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</si>
  <si>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</si>
  <si>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</si>
  <si>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</si>
  <si>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</si>
  <si>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</si>
  <si>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</si>
  <si>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</si>
  <si>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</si>
  <si>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</si>
  <si>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</si>
  <si>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</si>
  <si>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</si>
  <si>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</si>
  <si>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</si>
  <si>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</si>
  <si>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</si>
  <si>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</si>
  <si>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</si>
  <si>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</si>
  <si>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</si>
  <si>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</si>
  <si>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</si>
  <si>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</si>
  <si>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</si>
  <si>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</si>
  <si>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</si>
  <si>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</si>
  <si>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</si>
  <si>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</si>
  <si>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</si>
  <si>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</si>
  <si>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</si>
  <si>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</si>
  <si>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</si>
  <si>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</si>
  <si>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</si>
  <si>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</si>
  <si>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</si>
  <si>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</si>
  <si>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</si>
  <si>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</si>
  <si>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</si>
  <si>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</si>
  <si>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</si>
  <si>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</si>
  <si>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</si>
  <si>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</si>
  <si>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</si>
  <si>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</si>
  <si>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</si>
  <si>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</si>
  <si>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</si>
  <si>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</si>
  <si>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</si>
  <si>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</si>
  <si>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</si>
  <si>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</si>
  <si>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</si>
  <si>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</si>
  <si>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</si>
  <si>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</si>
  <si>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</si>
  <si>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</si>
  <si>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</si>
  <si>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</si>
  <si>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</si>
  <si>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</si>
  <si>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</si>
  <si>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</si>
  <si>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</si>
  <si>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</si>
  <si>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</si>
  <si>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</si>
  <si>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</si>
  <si>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</si>
  <si>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</si>
  <si>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</si>
  <si>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</si>
  <si>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</si>
  <si>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</si>
  <si>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</si>
  <si>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</si>
  <si>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</si>
  <si>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</si>
  <si>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</si>
  <si>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</si>
  <si>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</si>
  <si>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</si>
  <si>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</si>
  <si>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</si>
  <si>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</si>
  <si>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</si>
  <si>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</si>
  <si>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</si>
  <si>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</si>
  <si>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</si>
  <si>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</si>
  <si>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</si>
  <si>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</si>
  <si>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</si>
  <si>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</si>
  <si>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</si>
  <si>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</si>
  <si>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</si>
  <si>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</si>
  <si>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</si>
  <si>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</si>
  <si>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</si>
  <si>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</si>
  <si>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</si>
  <si>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</si>
  <si>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</si>
  <si>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</si>
  <si>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</si>
  <si>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</si>
  <si>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</si>
  <si>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</si>
  <si>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</si>
  <si>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</si>
  <si>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</si>
  <si>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</si>
  <si>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</si>
  <si>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</si>
  <si>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</si>
  <si>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</si>
  <si>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</si>
  <si>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</si>
  <si>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</si>
  <si>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</si>
  <si>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</si>
  <si>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</si>
  <si>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</si>
  <si>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</si>
  <si>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</si>
  <si>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</si>
  <si>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</si>
  <si>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</si>
  <si>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</si>
  <si>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</si>
  <si>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</si>
  <si>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</si>
  <si>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</si>
  <si>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</si>
  <si>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</si>
  <si>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</si>
  <si>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</si>
  <si>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</si>
  <si>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</si>
  <si>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</si>
  <si>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</si>
  <si>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</si>
  <si>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</si>
  <si>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</si>
  <si>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</si>
  <si>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</si>
  <si>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</si>
  <si>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</si>
  <si>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</si>
  <si>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</si>
  <si>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</si>
  <si>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</si>
  <si>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</si>
  <si>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</si>
  <si>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</si>
  <si>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</si>
  <si>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</si>
  <si>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</si>
  <si>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</si>
  <si>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</si>
  <si>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</si>
  <si>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</si>
  <si>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</si>
  <si>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</si>
  <si>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</si>
  <si>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</si>
  <si>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</si>
  <si>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</si>
  <si>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</si>
  <si>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</si>
  <si>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</si>
  <si>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</si>
  <si>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</si>
  <si>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</si>
  <si>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</si>
  <si>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</si>
  <si>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</si>
  <si>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</si>
  <si>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</si>
  <si>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</si>
  <si>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</si>
  <si>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</si>
  <si>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</si>
  <si>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</si>
  <si>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</si>
  <si>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</si>
  <si>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</si>
  <si>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</si>
  <si>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</si>
  <si>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</si>
  <si>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</si>
  <si>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</si>
  <si>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</si>
  <si>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</si>
  <si>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</si>
  <si>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</si>
  <si>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</si>
  <si>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</si>
  <si>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</si>
  <si>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</si>
  <si>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</si>
  <si>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</si>
  <si>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</si>
  <si>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</si>
  <si>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</si>
  <si>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</si>
  <si>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</si>
  <si>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</si>
  <si>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</si>
  <si>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</si>
  <si>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</si>
  <si>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</si>
  <si>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</si>
  <si>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</si>
  <si>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</si>
  <si>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</si>
  <si>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</si>
  <si>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</si>
  <si>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</si>
  <si>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</si>
  <si>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</si>
  <si>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</si>
  <si>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</si>
  <si>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</si>
  <si>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</si>
  <si>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</si>
  <si>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</si>
  <si>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</si>
  <si>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</si>
  <si>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</si>
  <si>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</si>
  <si>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</si>
  <si>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</si>
  <si>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</si>
  <si>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</si>
  <si>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</si>
  <si>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</si>
  <si>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</si>
  <si>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</si>
  <si>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</si>
  <si>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</si>
  <si>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</si>
  <si>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</si>
  <si>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</si>
  <si>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</si>
  <si>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</si>
  <si>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</si>
  <si>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</si>
  <si>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</si>
  <si>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</si>
  <si>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</si>
  <si>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</si>
  <si>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</si>
  <si>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</si>
  <si>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</si>
  <si>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</si>
  <si>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</si>
  <si>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</si>
  <si>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</si>
  <si>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</si>
  <si>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</si>
  <si>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</si>
  <si>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</si>
  <si>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</si>
  <si>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</si>
  <si>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</si>
  <si>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</si>
  <si>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</si>
  <si>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</si>
  <si>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</si>
  <si>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</si>
  <si>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</si>
  <si>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</si>
  <si>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</si>
  <si>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</si>
  <si>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</si>
  <si>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</si>
  <si>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</si>
  <si>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</si>
  <si>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</si>
  <si>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</si>
  <si>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</si>
  <si>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</si>
  <si>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</si>
  <si>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</si>
  <si>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</si>
  <si>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</si>
  <si>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</si>
  <si>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</si>
  <si>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</si>
  <si>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</si>
  <si>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</si>
  <si>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</si>
  <si>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</si>
  <si>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</si>
  <si>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</si>
  <si>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</si>
  <si>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</si>
  <si>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</si>
  <si>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</si>
  <si>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</si>
  <si>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</si>
  <si>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</si>
  <si>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</si>
  <si>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</si>
  <si>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</si>
  <si>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</si>
  <si>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</si>
  <si>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</si>
  <si>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</si>
  <si>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</si>
  <si>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</si>
  <si>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</si>
  <si>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</si>
  <si>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</si>
  <si>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</si>
  <si>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</si>
  <si>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</si>
  <si>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</si>
  <si>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</si>
  <si>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</si>
  <si>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</si>
  <si>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</si>
  <si>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</si>
  <si>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</si>
  <si>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</si>
  <si>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</si>
  <si>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</si>
  <si>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</si>
  <si>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</si>
  <si>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</si>
  <si>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</si>
  <si>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</si>
  <si>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</si>
  <si>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</si>
  <si>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</si>
  <si>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</si>
  <si>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</si>
  <si>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</si>
  <si>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</si>
  <si>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</si>
  <si>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</si>
  <si>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</si>
  <si>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</si>
  <si>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</si>
  <si>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</si>
  <si>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</si>
  <si>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</si>
  <si>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</si>
  <si>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</si>
  <si>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</si>
  <si>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</si>
  <si>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</si>
  <si>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</si>
  <si>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</si>
  <si>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</si>
  <si>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</si>
  <si>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</si>
  <si>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</si>
  <si>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</si>
  <si>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</si>
  <si>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</si>
  <si>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</si>
  <si>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</si>
  <si>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</si>
  <si>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</si>
  <si>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</si>
  <si>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</si>
  <si>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</si>
  <si>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</si>
  <si>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</si>
  <si>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</si>
  <si>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</si>
  <si>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</si>
  <si>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</si>
  <si>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</si>
  <si>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</si>
  <si>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</si>
  <si>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</si>
  <si>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</si>
  <si>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</si>
  <si>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</si>
  <si>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</si>
  <si>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</si>
  <si>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</si>
  <si>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</si>
  <si>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</si>
  <si>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</si>
  <si>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</si>
  <si>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</si>
  <si>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</si>
  <si>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</si>
  <si>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</si>
  <si>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</si>
  <si>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</si>
  <si>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</si>
  <si>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</si>
  <si>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</si>
  <si>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</si>
  <si>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</si>
  <si>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</si>
  <si>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</si>
  <si>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</si>
  <si>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</si>
  <si>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</si>
  <si>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</si>
  <si>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</si>
  <si>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</si>
  <si>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</si>
  <si>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</si>
  <si>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</si>
  <si>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</si>
  <si>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</si>
  <si>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</si>
  <si>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</si>
  <si>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</si>
  <si>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</si>
  <si>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</si>
  <si>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</si>
  <si>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</si>
  <si>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</si>
  <si>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</si>
  <si>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</si>
  <si>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</si>
  <si>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</si>
  <si>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</si>
  <si>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</si>
  <si>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</si>
  <si>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</si>
  <si>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</si>
  <si>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</si>
  <si>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</si>
  <si>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</si>
  <si>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</si>
  <si>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</si>
  <si>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</si>
  <si>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</si>
  <si>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</si>
  <si>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</si>
  <si>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</si>
  <si>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</si>
  <si>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</si>
  <si>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</si>
  <si>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</si>
  <si>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</si>
  <si>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</si>
  <si>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</si>
  <si>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</si>
  <si>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</si>
  <si>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</si>
  <si>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</si>
  <si>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</si>
  <si>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</si>
  <si>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</si>
  <si>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</si>
  <si>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</si>
  <si>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</si>
  <si>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</si>
  <si>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</si>
  <si>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</si>
  <si>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</si>
  <si>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</si>
  <si>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</si>
  <si>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</si>
  <si>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</si>
  <si>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</si>
  <si>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</si>
  <si>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</si>
  <si>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</si>
  <si>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</si>
  <si>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</si>
  <si>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</si>
  <si>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</si>
  <si>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</si>
  <si>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</si>
  <si>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</si>
  <si>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</si>
  <si>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</si>
  <si>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</si>
  <si>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</si>
  <si>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</si>
  <si>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</si>
  <si>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</si>
  <si>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</si>
  <si>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</si>
  <si>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</si>
  <si>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</si>
  <si>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</si>
  <si>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</si>
  <si>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</si>
  <si>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</si>
  <si>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</si>
  <si>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</si>
  <si>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</si>
  <si>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</si>
  <si>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</si>
  <si>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</si>
  <si>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</si>
  <si>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</si>
  <si>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</si>
  <si>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</si>
  <si>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</si>
  <si>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</si>
  <si>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</si>
  <si>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</si>
  <si>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</si>
  <si>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</si>
  <si>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</si>
  <si>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</si>
  <si>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</si>
  <si>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</si>
  <si>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</si>
  <si>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</si>
  <si>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</si>
  <si>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</si>
  <si>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</si>
  <si>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</si>
  <si>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</si>
  <si>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</si>
  <si>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</si>
  <si>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</si>
  <si>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</si>
  <si>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</si>
  <si>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</si>
  <si>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</si>
  <si>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</si>
  <si>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</si>
  <si>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</si>
  <si>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</si>
  <si>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</si>
  <si>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</si>
  <si>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</si>
  <si>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</si>
  <si>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</si>
  <si>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</si>
  <si>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</si>
  <si>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</si>
  <si>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</si>
  <si>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</si>
  <si>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</si>
  <si>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</si>
  <si>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</si>
  <si>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</si>
  <si>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</si>
  <si>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</si>
  <si>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</si>
  <si>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</si>
  <si>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</si>
  <si>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</si>
  <si>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</si>
  <si>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</si>
  <si>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</si>
  <si>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</si>
  <si>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</si>
  <si>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</si>
  <si>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</si>
  <si>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</si>
  <si>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</si>
  <si>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</si>
  <si>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</si>
  <si>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</si>
  <si>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</si>
  <si>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</si>
  <si>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</si>
  <si>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</si>
  <si>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</si>
  <si>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</si>
  <si>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</si>
  <si>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</si>
  <si>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</si>
  <si>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</si>
  <si>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</si>
  <si>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</si>
  <si>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</si>
  <si>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</si>
  <si>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</si>
  <si>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</si>
  <si>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</si>
  <si>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</si>
  <si>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</si>
  <si>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</si>
  <si>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</si>
  <si>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</si>
  <si>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</si>
  <si>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</si>
  <si>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</si>
  <si>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</si>
  <si>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</si>
  <si>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</si>
  <si>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</si>
  <si>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</si>
  <si>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</si>
  <si>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</si>
  <si>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</si>
  <si>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</si>
  <si>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</si>
  <si>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</si>
  <si>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</si>
  <si>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</si>
  <si>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</si>
  <si>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</si>
  <si>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</si>
  <si>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</si>
  <si>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</si>
  <si>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</si>
  <si>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</si>
  <si>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</si>
  <si>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</si>
  <si>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</si>
  <si>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</si>
  <si>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</si>
  <si>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</si>
  <si>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</si>
  <si>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</si>
  <si>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</si>
  <si>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</si>
  <si>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</si>
  <si>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</si>
  <si>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</si>
  <si>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</si>
  <si>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</si>
  <si>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</si>
  <si>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</si>
  <si>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</si>
  <si>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</si>
  <si>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</si>
  <si>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</si>
  <si>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</si>
  <si>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</si>
  <si>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</si>
  <si>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</si>
  <si>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</si>
  <si>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</si>
  <si>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</si>
  <si>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</si>
  <si>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</si>
  <si>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</si>
  <si>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</si>
  <si>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</si>
  <si>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</si>
  <si>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</si>
  <si>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</si>
  <si>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</si>
  <si>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</si>
  <si>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</si>
  <si>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</si>
  <si>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</si>
  <si>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</si>
  <si>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</si>
  <si>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</si>
  <si>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</si>
  <si>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</si>
  <si>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</si>
  <si>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</si>
  <si>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</si>
  <si>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</si>
  <si>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</si>
  <si>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</si>
  <si>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</si>
  <si>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</si>
  <si>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</si>
  <si>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</si>
  <si>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</si>
  <si>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</si>
  <si>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</si>
  <si>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</si>
  <si>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</si>
  <si>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</si>
  <si>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</si>
  <si>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</si>
  <si>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</si>
  <si>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</si>
  <si>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</si>
  <si>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</si>
  <si>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</si>
  <si>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</si>
  <si>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</si>
  <si>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</si>
  <si>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</si>
  <si>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</si>
  <si>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</si>
  <si>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</si>
  <si>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</si>
  <si>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</si>
  <si>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</si>
  <si>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</si>
  <si>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</si>
  <si>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</si>
  <si>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</si>
  <si>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</si>
  <si>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</si>
  <si>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</si>
  <si>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</si>
  <si>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</si>
  <si>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</si>
  <si>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</si>
  <si>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</si>
  <si>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</si>
  <si>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</si>
  <si>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</si>
  <si>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</si>
  <si>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</si>
  <si>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</si>
  <si>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</si>
  <si>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</si>
  <si>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</si>
  <si>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</si>
  <si>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</si>
  <si>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</si>
  <si>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</si>
  <si>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</si>
  <si>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</si>
  <si>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</si>
  <si>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</si>
  <si>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</si>
  <si>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</si>
  <si>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</si>
  <si>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</si>
  <si>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</si>
  <si>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</si>
  <si>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</si>
  <si>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</si>
  <si>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</si>
  <si>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</si>
  <si>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</si>
  <si>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</si>
  <si>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</si>
  <si>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</si>
  <si>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</si>
  <si>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</si>
  <si>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</si>
  <si>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</si>
  <si>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</si>
  <si>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</si>
  <si>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</si>
  <si>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</si>
  <si>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</si>
  <si>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</si>
  <si>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</si>
  <si>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</si>
  <si>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</si>
  <si>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</si>
  <si>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</si>
  <si>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</si>
  <si>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</si>
  <si>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</si>
  <si>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</si>
  <si>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</si>
  <si>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</si>
  <si>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</si>
  <si>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</si>
  <si>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</si>
  <si>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</si>
  <si>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</si>
  <si>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</si>
  <si>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</si>
  <si>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</si>
  <si>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</si>
  <si>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</si>
  <si>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</si>
  <si>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</si>
  <si>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</si>
  <si>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</si>
  <si>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</si>
  <si>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</si>
  <si>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</si>
  <si>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</si>
  <si>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</si>
  <si>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</si>
  <si>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</si>
  <si>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</si>
  <si>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</si>
  <si>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</si>
  <si>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</si>
  <si>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</si>
  <si>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</si>
  <si>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</si>
  <si>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</si>
  <si>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</si>
  <si>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</si>
  <si>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</si>
  <si>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</si>
  <si>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</si>
  <si>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</si>
  <si>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</si>
  <si>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</si>
  <si>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</si>
  <si>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</si>
  <si>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</si>
  <si>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</si>
  <si>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</si>
  <si>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</si>
  <si>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</si>
  <si>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</si>
  <si>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</si>
  <si>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</si>
  <si>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</si>
  <si>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</si>
  <si>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</si>
  <si>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</si>
  <si>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</si>
  <si>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</si>
  <si>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</si>
  <si>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</si>
  <si>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</si>
  <si>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</si>
  <si>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</si>
  <si>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</si>
  <si>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</si>
  <si>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</si>
  <si>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</si>
  <si>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</si>
  <si>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</si>
  <si>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</si>
  <si>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</si>
  <si>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</si>
  <si>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</si>
  <si>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</si>
  <si>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</si>
  <si>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</si>
  <si>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</si>
  <si>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</si>
  <si>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</si>
  <si>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</si>
  <si>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</si>
  <si>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</si>
  <si>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</si>
  <si>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</si>
  <si>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</si>
  <si>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</si>
  <si>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</si>
  <si>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</si>
  <si>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</si>
  <si>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</si>
  <si>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</si>
  <si>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</si>
  <si>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</si>
  <si>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</si>
  <si>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</si>
  <si>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</si>
  <si>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</si>
  <si>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</si>
  <si>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</si>
  <si>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</si>
  <si>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</si>
  <si>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</si>
  <si>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</si>
  <si>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</si>
  <si>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</si>
  <si>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</si>
  <si>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</si>
  <si>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</si>
  <si>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</si>
  <si>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</si>
  <si>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</si>
  <si>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</si>
  <si>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</si>
  <si>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</si>
  <si>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</si>
  <si>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</si>
  <si>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</si>
  <si>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</si>
  <si>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</si>
  <si>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</si>
  <si>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</si>
  <si>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</si>
  <si>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</si>
  <si>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</si>
  <si>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</si>
  <si>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</si>
  <si>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</si>
  <si>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</si>
  <si>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</si>
  <si>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</si>
  <si>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</si>
  <si>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</si>
  <si>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</si>
  <si>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</si>
  <si>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</si>
  <si>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</si>
  <si>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</si>
  <si>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</si>
  <si>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</si>
  <si>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</si>
  <si>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</si>
  <si>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</si>
  <si>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</si>
  <si>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</si>
  <si>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</si>
  <si>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</si>
  <si>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</si>
  <si>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</si>
  <si>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</si>
  <si>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</si>
  <si>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</si>
  <si>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</si>
  <si>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</si>
  <si>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</si>
  <si>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</si>
  <si>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</si>
  <si>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</si>
  <si>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</si>
  <si>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</si>
  <si>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</si>
  <si>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</si>
  <si>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</si>
  <si>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</si>
  <si>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</si>
  <si>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</si>
  <si>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</si>
  <si>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</si>
  <si>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</si>
  <si>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</si>
  <si>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</si>
  <si>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</si>
  <si>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</si>
  <si>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</si>
  <si>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</si>
  <si>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</si>
  <si>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</si>
  <si>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</si>
  <si>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</si>
  <si>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</si>
  <si>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</si>
  <si>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</si>
  <si>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</si>
  <si>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</si>
  <si>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</si>
  <si>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</si>
  <si>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</si>
  <si>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</si>
  <si>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</si>
  <si>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</si>
  <si>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</si>
  <si>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</si>
  <si>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</si>
  <si>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</si>
  <si>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</si>
  <si>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</si>
  <si>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</si>
  <si>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</si>
  <si>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</si>
  <si>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</si>
  <si>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</si>
  <si>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</si>
  <si>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</si>
  <si>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</si>
  <si>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</si>
  <si>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</si>
  <si>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</si>
  <si>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</si>
  <si>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</si>
  <si>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</si>
  <si>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</si>
  <si>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</si>
  <si>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</si>
  <si>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</si>
  <si>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</si>
  <si>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</si>
  <si>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</si>
  <si>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</si>
  <si>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</si>
  <si>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</si>
  <si>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</si>
  <si>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</si>
  <si>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</si>
  <si>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</si>
  <si>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</si>
  <si>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</si>
  <si>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</si>
  <si>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</si>
  <si>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</si>
  <si>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</si>
  <si>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</si>
  <si>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</si>
  <si>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</si>
  <si>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</si>
  <si>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</si>
  <si>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</si>
  <si>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</si>
  <si>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</si>
  <si>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</si>
  <si>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</si>
  <si>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</si>
  <si>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</si>
  <si>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</si>
  <si>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</si>
  <si>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</si>
  <si>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</si>
  <si>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</si>
  <si>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</si>
  <si>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</si>
  <si>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</si>
  <si>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</si>
  <si>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</si>
  <si>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</si>
  <si>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</si>
  <si>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</si>
  <si>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</si>
  <si>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</si>
  <si>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</si>
  <si>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</si>
  <si>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</si>
  <si>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</si>
  <si>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</si>
  <si>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</si>
  <si>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</si>
  <si>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</si>
  <si>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</si>
  <si>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</si>
  <si>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</si>
  <si>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</si>
  <si>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</si>
  <si>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</si>
  <si>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</si>
  <si>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</si>
  <si>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</si>
  <si>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</si>
  <si>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</si>
  <si>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</si>
  <si>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</si>
  <si>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</si>
  <si>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</si>
  <si>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</si>
  <si>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</si>
  <si>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</si>
  <si>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</si>
  <si>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</si>
  <si>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</si>
  <si>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</si>
  <si>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</si>
  <si>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</si>
  <si>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</si>
  <si>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</si>
  <si>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</si>
  <si>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</si>
  <si>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</si>
  <si>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</si>
  <si>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</si>
  <si>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</si>
  <si>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</si>
  <si>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</si>
  <si>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</si>
  <si>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</si>
  <si>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</si>
  <si>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</si>
  <si>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</si>
  <si>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</si>
  <si>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</si>
  <si>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</si>
  <si>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</si>
  <si>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</si>
  <si>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</si>
  <si>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</si>
  <si>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</si>
  <si>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</si>
  <si>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</si>
  <si>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</si>
  <si>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</si>
  <si>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</si>
  <si>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</si>
  <si>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</si>
  <si>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</si>
  <si>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</si>
  <si>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</si>
  <si>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</si>
  <si>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</si>
  <si>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</si>
  <si>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</si>
  <si>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</si>
  <si>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</si>
  <si>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</si>
  <si>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</si>
  <si>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</si>
  <si>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</si>
  <si>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</si>
  <si>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</si>
  <si>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</si>
  <si>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</si>
  <si>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</si>
  <si>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</si>
  <si>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</si>
  <si>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</si>
  <si>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</si>
  <si>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</si>
  <si>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</si>
  <si>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</si>
  <si>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</si>
  <si>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</si>
  <si>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</si>
  <si>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</si>
  <si>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</si>
  <si>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</si>
  <si>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</si>
  <si>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</si>
  <si>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</si>
  <si>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</si>
  <si>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</si>
  <si>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</si>
  <si>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</si>
  <si>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</si>
  <si>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</si>
  <si>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</si>
  <si>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</si>
  <si>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</si>
  <si>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</si>
  <si>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</si>
  <si>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</si>
  <si>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</si>
  <si>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</si>
  <si>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</si>
  <si>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</si>
  <si>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</si>
  <si>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</si>
  <si>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</si>
  <si>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</si>
  <si>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</si>
  <si>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</si>
  <si>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</si>
  <si>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</si>
  <si>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</si>
  <si>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</si>
  <si>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</si>
  <si>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</si>
  <si>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</si>
  <si>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</si>
  <si>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</si>
  <si>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</si>
  <si>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</si>
  <si>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</si>
  <si>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</si>
  <si>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</si>
  <si>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</si>
  <si>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</si>
  <si>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</si>
  <si>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</si>
  <si>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</si>
  <si>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</si>
  <si>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</si>
  <si>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</si>
  <si>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</si>
  <si>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</si>
  <si>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</si>
  <si>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</si>
  <si>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</si>
  <si>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</si>
  <si>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</si>
  <si>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</si>
  <si>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</si>
  <si>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</si>
  <si>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</si>
  <si>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</si>
  <si>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</si>
  <si>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</si>
  <si>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</si>
  <si>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</si>
  <si>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</si>
  <si>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</si>
  <si>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</si>
  <si>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</si>
  <si>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</si>
  <si>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</si>
  <si>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</si>
  <si>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</si>
  <si>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</si>
  <si>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</si>
  <si>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</si>
  <si>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</si>
  <si>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</si>
  <si>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</si>
  <si>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</si>
  <si>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</si>
  <si>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</si>
  <si>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</si>
  <si>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</si>
  <si>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</si>
  <si>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</si>
  <si>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</si>
  <si>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</si>
  <si>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</si>
  <si>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</si>
  <si>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</si>
  <si>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</si>
  <si>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</si>
  <si>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</si>
  <si>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</si>
  <si>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</si>
  <si>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</si>
  <si>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</si>
  <si>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</si>
  <si>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</si>
  <si>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</si>
  <si>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</si>
  <si>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</si>
  <si>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</si>
  <si>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</si>
  <si>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</si>
  <si>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</si>
  <si>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</si>
  <si>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</si>
  <si>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</si>
  <si>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</si>
  <si>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</si>
  <si>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</si>
  <si>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</si>
  <si>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</si>
  <si>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</si>
  <si>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</si>
  <si>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</si>
  <si>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</si>
  <si>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</si>
  <si>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</si>
  <si>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</si>
  <si>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</si>
  <si>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</si>
  <si>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</si>
  <si>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</si>
  <si>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</si>
  <si>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</si>
  <si>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</si>
  <si>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</si>
  <si>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</si>
  <si>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</si>
  <si>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</si>
  <si>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</si>
  <si>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</si>
  <si>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</si>
  <si>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</si>
  <si>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</si>
  <si>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</si>
  <si>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</si>
  <si>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</si>
  <si>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</si>
  <si>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</si>
  <si>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</si>
  <si>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</si>
  <si>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</si>
  <si>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</si>
  <si>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</si>
  <si>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</si>
  <si>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</si>
  <si>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</si>
  <si>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</si>
  <si>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</si>
  <si>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</si>
  <si>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</si>
  <si>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</si>
  <si>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</si>
  <si>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</si>
  <si>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</si>
  <si>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</si>
  <si>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</si>
  <si>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</si>
  <si>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</si>
  <si>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</si>
  <si>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</si>
  <si>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</si>
  <si>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</si>
  <si>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</si>
  <si>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</si>
  <si>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</si>
  <si>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</si>
  <si>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</si>
  <si>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</si>
  <si>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</si>
  <si>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</si>
  <si>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</si>
  <si>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</si>
  <si>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</si>
  <si>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</si>
  <si>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</si>
  <si>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</si>
  <si>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</si>
  <si>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</si>
  <si>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</si>
  <si>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</si>
  <si>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</si>
  <si>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</si>
  <si>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</si>
  <si>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</si>
  <si>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</si>
  <si>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</si>
  <si>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</si>
  <si>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</si>
  <si>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</si>
  <si>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</si>
  <si>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</si>
  <si>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</si>
  <si>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</si>
  <si>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</si>
  <si>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</si>
  <si>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</si>
  <si>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</si>
  <si>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</si>
  <si>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</si>
  <si>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</si>
  <si>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</si>
  <si>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</si>
  <si>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</si>
  <si>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</si>
  <si>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</si>
  <si>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</si>
  <si>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</si>
  <si>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</si>
  <si>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</si>
  <si>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</si>
  <si>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</si>
  <si>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</si>
  <si>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</si>
  <si>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</si>
  <si>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</si>
  <si>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</si>
  <si>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</si>
  <si>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</si>
  <si>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</si>
  <si>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</si>
  <si>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</si>
  <si>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</si>
  <si>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</si>
  <si>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</si>
  <si>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</si>
  <si>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</si>
  <si>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</si>
  <si>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</si>
  <si>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</si>
  <si>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</si>
  <si>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</si>
  <si>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</si>
  <si>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</si>
  <si>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</si>
  <si>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</si>
  <si>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</si>
  <si>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</si>
  <si>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</si>
  <si>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</si>
  <si>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</si>
  <si>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</si>
  <si>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</si>
  <si>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</si>
  <si>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</si>
  <si>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</si>
  <si>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</si>
  <si>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</si>
  <si>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</si>
  <si>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</si>
  <si>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</si>
  <si>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</si>
  <si>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</si>
  <si>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</si>
  <si>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</si>
  <si>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</si>
  <si>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</si>
  <si>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</si>
  <si>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</si>
  <si>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</si>
  <si>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</si>
  <si>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</si>
  <si>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</si>
  <si>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</si>
  <si>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</si>
  <si>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</si>
  <si>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</si>
  <si>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</si>
  <si>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</si>
  <si>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</si>
  <si>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</si>
  <si>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</si>
  <si>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</si>
  <si>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</si>
  <si>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</si>
  <si>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</si>
  <si>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</si>
  <si>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</si>
  <si>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</si>
  <si>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</si>
  <si>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</si>
  <si>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</si>
  <si>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</si>
  <si>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</si>
  <si>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</si>
  <si>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</si>
  <si>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</si>
  <si>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</si>
  <si>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</si>
  <si>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</si>
  <si>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</si>
  <si>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</si>
  <si>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</si>
  <si>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</si>
  <si>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</si>
  <si>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</si>
  <si>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</si>
  <si>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</si>
  <si>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</si>
  <si>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</si>
  <si>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</si>
  <si>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</si>
  <si>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</si>
  <si>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</si>
  <si>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</si>
  <si>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</si>
  <si>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</si>
  <si>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</si>
  <si>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</si>
  <si>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</si>
  <si>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</si>
  <si>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</si>
  <si>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</si>
  <si>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</si>
  <si>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</si>
  <si>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</si>
  <si>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</si>
  <si>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</si>
  <si>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</si>
  <si>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</si>
  <si>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</si>
  <si>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</si>
  <si>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</si>
  <si>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</si>
  <si>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</si>
  <si>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</si>
  <si>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</si>
  <si>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</si>
  <si>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</si>
  <si>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</si>
  <si>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</si>
  <si>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</si>
  <si>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</si>
  <si>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</si>
  <si>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</si>
  <si>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</si>
  <si>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</si>
  <si>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</si>
  <si>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</si>
  <si>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</si>
  <si>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</si>
  <si>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</si>
  <si>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</si>
  <si>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</si>
  <si>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</si>
  <si>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</si>
  <si>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</si>
  <si>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</si>
  <si>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</si>
  <si>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</si>
  <si>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</si>
  <si>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</si>
  <si>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</si>
  <si>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</si>
  <si>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</si>
  <si>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</si>
  <si>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</si>
  <si>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</si>
  <si>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</si>
  <si>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</si>
  <si>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</si>
  <si>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</si>
  <si>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</si>
  <si>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</si>
  <si>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</si>
  <si>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</si>
  <si>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</si>
  <si>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</si>
  <si>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</si>
  <si>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</si>
  <si>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</si>
  <si>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</si>
  <si>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</si>
  <si>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</si>
  <si>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</si>
  <si>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</si>
  <si>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</si>
  <si>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</si>
  <si>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</si>
  <si>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</si>
  <si>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</si>
  <si>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</si>
  <si>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</si>
  <si>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</si>
  <si>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</si>
  <si>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</si>
  <si>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</si>
  <si>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</si>
  <si>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</si>
  <si>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</si>
  <si>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</si>
  <si>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</si>
  <si>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</si>
  <si>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</si>
  <si>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</si>
  <si>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</si>
  <si>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</si>
  <si>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</si>
  <si>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</si>
  <si>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</si>
  <si>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</si>
  <si>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</si>
  <si>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</si>
  <si>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</si>
  <si>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</si>
  <si>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</si>
  <si>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</si>
  <si>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</si>
  <si>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</si>
  <si>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</si>
  <si>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</si>
  <si>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</si>
  <si>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</si>
  <si>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</si>
  <si>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</si>
  <si>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</si>
  <si>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</si>
  <si>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</si>
  <si>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</si>
  <si>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</si>
  <si>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</si>
  <si>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</si>
  <si>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</si>
  <si>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</si>
  <si>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</si>
  <si>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</si>
  <si>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</si>
  <si>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</si>
  <si>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</si>
  <si>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</si>
  <si>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</si>
  <si>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</si>
  <si>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</si>
  <si>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</si>
  <si>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</si>
  <si>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</si>
  <si>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</si>
  <si>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</si>
  <si>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</si>
  <si>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</si>
  <si>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</si>
  <si>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</si>
  <si>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</si>
  <si>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</si>
  <si>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</si>
  <si>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</si>
  <si>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</si>
  <si>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</si>
  <si>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</si>
  <si>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</si>
  <si>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</si>
  <si>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</si>
  <si>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</si>
  <si>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</si>
  <si>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</si>
  <si>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</si>
  <si>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</si>
  <si>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</si>
  <si>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</si>
  <si>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</si>
  <si>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</si>
  <si>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</si>
  <si>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</si>
  <si>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</si>
  <si>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</si>
  <si>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</si>
  <si>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</si>
  <si>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</si>
  <si>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</si>
  <si>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</si>
  <si>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</si>
  <si>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</si>
  <si>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</si>
  <si>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</si>
  <si>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</si>
  <si>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</si>
  <si>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</si>
  <si>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</si>
  <si>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</si>
  <si>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</si>
  <si>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</si>
  <si>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</si>
  <si>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</si>
  <si>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</si>
  <si>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</si>
  <si>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</si>
  <si>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</si>
  <si>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</si>
  <si>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</si>
  <si>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</si>
  <si>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</si>
  <si>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</si>
  <si>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</si>
  <si>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</si>
  <si>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</si>
  <si>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</si>
  <si>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</si>
  <si>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</si>
  <si>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</si>
  <si>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</si>
  <si>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</si>
  <si>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</si>
  <si>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</si>
  <si>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</si>
  <si>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</si>
  <si>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</si>
  <si>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</si>
  <si>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</si>
  <si>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</si>
  <si>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</si>
  <si>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</si>
  <si>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</si>
  <si>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</si>
  <si>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</si>
  <si>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</si>
  <si>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</si>
  <si>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</si>
  <si>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</si>
  <si>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</si>
  <si>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</si>
  <si>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</si>
  <si>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</si>
  <si>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</si>
  <si>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</si>
  <si>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</si>
  <si>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</si>
  <si>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</si>
  <si>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</si>
  <si>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</si>
  <si>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</si>
  <si>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</si>
  <si>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</si>
  <si>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</si>
  <si>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</si>
  <si>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</si>
  <si>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</si>
  <si>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</si>
  <si>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</si>
  <si>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</si>
  <si>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</si>
  <si>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</si>
  <si>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</si>
  <si>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</si>
  <si>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</si>
  <si>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</si>
  <si>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</si>
  <si>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</si>
  <si>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</si>
  <si>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</si>
  <si>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</si>
  <si>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</si>
  <si>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</si>
  <si>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</si>
  <si>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</si>
  <si>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</si>
  <si>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</si>
  <si>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</si>
  <si>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</si>
  <si>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</si>
  <si>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</si>
  <si>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</si>
  <si>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</si>
  <si>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</si>
  <si>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</si>
  <si>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</si>
  <si>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</si>
  <si>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</si>
  <si>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</si>
  <si>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</si>
  <si>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</si>
  <si>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</si>
  <si>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</si>
  <si>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</si>
  <si>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</si>
  <si>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</si>
  <si>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</si>
  <si>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</si>
  <si>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</si>
  <si>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</si>
  <si>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</si>
  <si>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</si>
  <si>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</si>
  <si>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</si>
  <si>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</si>
  <si>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</si>
  <si>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</si>
  <si>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</si>
  <si>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</si>
  <si>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</si>
  <si>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</si>
  <si>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</si>
  <si>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</si>
  <si>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</si>
  <si>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</si>
  <si>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</si>
  <si>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</si>
  <si>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</si>
  <si>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</si>
  <si>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</si>
  <si>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</si>
  <si>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</si>
  <si>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</si>
  <si>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</si>
  <si>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</si>
  <si>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</si>
  <si>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</si>
  <si>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</si>
  <si>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</si>
  <si>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</si>
  <si>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</si>
  <si>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</si>
  <si>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</si>
  <si>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</si>
  <si>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</si>
  <si>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</si>
  <si>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</si>
  <si>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</si>
  <si>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</si>
  <si>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</si>
  <si>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</si>
  <si>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</si>
  <si>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</si>
  <si>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</si>
  <si>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</si>
  <si>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</si>
  <si>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</si>
  <si>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</si>
  <si>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</si>
  <si>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</si>
  <si>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</si>
  <si>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</si>
  <si>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</si>
  <si>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</si>
  <si>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</si>
  <si>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</si>
  <si>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</si>
  <si>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</si>
  <si>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</si>
  <si>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</si>
  <si>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</si>
  <si>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</si>
  <si>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</si>
  <si>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</si>
  <si>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</si>
  <si>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</si>
  <si>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</si>
  <si>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</si>
  <si>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</si>
  <si>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</si>
  <si>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</si>
  <si>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</si>
  <si>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</si>
  <si>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</si>
  <si>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</si>
  <si>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</si>
  <si>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</si>
  <si>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</si>
  <si>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</si>
  <si>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</si>
  <si>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</si>
  <si>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</si>
  <si>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</si>
  <si>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</si>
  <si>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</si>
  <si>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</si>
  <si>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</si>
  <si>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</si>
  <si>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</si>
  <si>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</si>
  <si>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</si>
  <si>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</si>
  <si>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</si>
  <si>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</si>
  <si>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</si>
  <si>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</si>
  <si>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</si>
  <si>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</si>
  <si>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</si>
  <si>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</si>
  <si>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</si>
  <si>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</si>
  <si>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</si>
  <si>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</si>
  <si>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</si>
  <si>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</si>
  <si>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</si>
  <si>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</si>
  <si>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</si>
  <si>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</si>
  <si>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</si>
  <si>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</si>
  <si>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</si>
  <si>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</si>
  <si>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</si>
  <si>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</si>
  <si>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</si>
  <si>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</si>
  <si>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</si>
  <si>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</si>
  <si>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</si>
  <si>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</si>
  <si>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</si>
  <si>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</si>
  <si>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</si>
  <si>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</si>
  <si>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</si>
  <si>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</si>
  <si>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</si>
  <si>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</si>
  <si>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</si>
  <si>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</si>
  <si>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</si>
  <si>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</si>
  <si>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</si>
  <si>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</si>
  <si>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</si>
  <si>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</si>
  <si>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</si>
  <si>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</si>
  <si>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</si>
  <si>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</si>
  <si>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</si>
  <si>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</si>
  <si>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</si>
  <si>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</si>
  <si>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</si>
  <si>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</si>
  <si>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</si>
  <si>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</si>
  <si>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</si>
  <si>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</si>
  <si>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</si>
  <si>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</si>
  <si>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</si>
  <si>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</si>
  <si>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</si>
  <si>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</si>
  <si>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</si>
  <si>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</si>
  <si>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</si>
  <si>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</si>
  <si>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</si>
  <si>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</si>
  <si>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</si>
  <si>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</si>
  <si>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</si>
  <si>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</si>
  <si>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</si>
  <si>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</si>
  <si>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</si>
  <si>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</si>
  <si>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</si>
  <si>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</si>
  <si>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</si>
  <si>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</si>
  <si>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</si>
  <si>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</si>
  <si>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</si>
  <si>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</si>
  <si>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</si>
  <si>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</si>
  <si>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</si>
  <si>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</si>
  <si>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</si>
  <si>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</si>
  <si>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</si>
  <si>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</si>
  <si>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</si>
  <si>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</si>
  <si>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</si>
  <si>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</si>
  <si>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</si>
  <si>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</si>
  <si>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</si>
  <si>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</si>
  <si>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</si>
  <si>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</si>
  <si>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</si>
  <si>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</si>
  <si>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</si>
  <si>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</si>
  <si>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</si>
  <si>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</si>
  <si>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</si>
  <si>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</si>
  <si>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</si>
  <si>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</si>
  <si>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</si>
  <si>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</si>
  <si>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</si>
  <si>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</si>
  <si>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</si>
  <si>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</si>
  <si>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</si>
  <si>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</si>
  <si>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</si>
  <si>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</si>
  <si>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</si>
  <si>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</si>
  <si>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</si>
  <si>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</si>
  <si>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</si>
  <si>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</si>
  <si>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</si>
  <si>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</si>
  <si>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</si>
  <si>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</si>
  <si>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</si>
  <si>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</si>
  <si>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</si>
  <si>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</si>
  <si>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</si>
  <si>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</si>
  <si>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</si>
  <si>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</si>
  <si>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</si>
  <si>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</si>
  <si>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</si>
  <si>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</si>
  <si>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</si>
  <si>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</si>
  <si>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</si>
  <si>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</si>
  <si>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</si>
  <si>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</si>
  <si>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</si>
  <si>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</si>
  <si>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</si>
  <si>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</si>
  <si>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</si>
  <si>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</si>
  <si>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</si>
  <si>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</si>
  <si>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</si>
  <si>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</si>
  <si>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</si>
  <si>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</si>
  <si>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</si>
  <si>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</si>
  <si>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</si>
  <si>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</si>
  <si>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</si>
  <si>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</si>
  <si>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</si>
  <si>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</si>
  <si>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</si>
  <si>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</si>
  <si>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</si>
  <si>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</si>
  <si>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</si>
  <si>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</si>
  <si>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</si>
  <si>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</si>
  <si>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</si>
  <si>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</si>
  <si>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</si>
  <si>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</si>
  <si>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</si>
  <si>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</si>
  <si>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</si>
  <si>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</si>
  <si>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</si>
  <si>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</si>
  <si>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</si>
  <si>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</si>
  <si>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</si>
  <si>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</si>
  <si>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</si>
  <si>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</si>
  <si>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</si>
  <si>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</si>
  <si>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</si>
  <si>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</si>
  <si>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</si>
  <si>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</si>
  <si>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</si>
  <si>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</si>
  <si>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</si>
  <si>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</si>
  <si>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</si>
  <si>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</si>
  <si>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</si>
  <si>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</si>
  <si>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</si>
  <si>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</si>
  <si>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</si>
  <si>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</si>
  <si>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</si>
  <si>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</si>
  <si>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</si>
  <si>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</si>
  <si>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</si>
  <si>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</si>
  <si>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</si>
  <si>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</si>
  <si>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</si>
  <si>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</si>
  <si>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</si>
  <si>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</si>
  <si>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</si>
  <si>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</si>
  <si>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</si>
  <si>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</si>
  <si>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</si>
  <si>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</si>
  <si>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</si>
  <si>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</si>
  <si>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</si>
  <si>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</si>
  <si>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</si>
  <si>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</si>
  <si>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</si>
  <si>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</si>
  <si>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</si>
  <si>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</si>
  <si>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</si>
  <si>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</si>
  <si>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</si>
  <si>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</si>
  <si>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</si>
  <si>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</si>
  <si>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</si>
  <si>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</si>
  <si>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</si>
  <si>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</si>
  <si>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</si>
  <si>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</si>
  <si>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</si>
  <si>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</si>
  <si>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</si>
  <si>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</si>
  <si>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</si>
  <si>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</si>
  <si>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</si>
  <si>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</si>
  <si>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</si>
  <si>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</si>
  <si>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</si>
  <si>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</si>
  <si>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</si>
  <si>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</si>
  <si>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</si>
  <si>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</si>
  <si>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</si>
  <si>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</si>
  <si>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</si>
  <si>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</si>
  <si>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</si>
  <si>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</si>
  <si>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</si>
  <si>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</si>
  <si>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</si>
  <si>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</si>
  <si>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</si>
  <si>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</si>
  <si>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</si>
  <si>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</si>
  <si>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</si>
  <si>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</si>
  <si>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</si>
  <si>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</si>
  <si>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</si>
  <si>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</si>
  <si>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</si>
  <si>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</si>
  <si>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</si>
  <si>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</si>
  <si>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</si>
  <si>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</si>
  <si>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</si>
  <si>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</si>
  <si>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</si>
  <si>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</si>
  <si>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</si>
  <si>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</si>
  <si>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</si>
  <si>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</si>
  <si>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</si>
  <si>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</si>
  <si>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</si>
  <si>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</si>
  <si>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</si>
  <si>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</si>
  <si>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</si>
  <si>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</si>
  <si>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</si>
  <si>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</si>
  <si>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</si>
  <si>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</si>
  <si>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</si>
  <si>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</si>
  <si>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</si>
  <si>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</si>
  <si>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</si>
  <si>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</si>
  <si>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</si>
  <si>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</si>
  <si>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</si>
  <si>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</si>
  <si>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</si>
  <si>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</si>
  <si>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</si>
  <si>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</si>
  <si>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</si>
  <si>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</si>
  <si>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</si>
  <si>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</si>
  <si>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</si>
  <si>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</si>
  <si>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</si>
  <si>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</si>
  <si>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</si>
  <si>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</si>
  <si>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</si>
  <si>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</si>
  <si>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</si>
  <si>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</si>
  <si>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</si>
  <si>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</si>
  <si>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</si>
  <si>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</si>
  <si>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</si>
  <si>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</si>
  <si>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</si>
  <si>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</si>
  <si>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</si>
  <si>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</si>
  <si>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</si>
  <si>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</si>
  <si>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</si>
  <si>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</si>
  <si>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</si>
  <si>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</si>
  <si>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</si>
  <si>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</si>
  <si>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</si>
  <si>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</si>
  <si>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</si>
  <si>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</si>
  <si>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</si>
  <si>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</si>
  <si>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</si>
  <si>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</si>
  <si>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</si>
  <si>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</si>
  <si>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</si>
  <si>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</si>
  <si>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</si>
  <si>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</si>
  <si>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</si>
  <si>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</si>
  <si>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</si>
  <si>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</si>
  <si>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</si>
  <si>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</si>
  <si>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</si>
  <si>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</si>
  <si>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</si>
  <si>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</si>
  <si>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</si>
  <si>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</si>
  <si>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</si>
  <si>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</si>
  <si>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</si>
  <si>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</si>
  <si>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</si>
  <si>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</si>
  <si>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</si>
  <si>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</si>
  <si>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</si>
  <si>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</si>
  <si>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</si>
  <si>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</si>
  <si>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</si>
  <si>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</si>
  <si>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</si>
  <si>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</si>
  <si>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</si>
  <si>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</si>
  <si>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</si>
  <si>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</si>
  <si>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</si>
  <si>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</si>
  <si>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</si>
  <si>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</si>
  <si>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</si>
  <si>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</si>
  <si>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</si>
  <si>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</si>
  <si>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</si>
  <si>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</si>
  <si>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</si>
  <si>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</si>
  <si>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</si>
  <si>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</si>
  <si>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</si>
  <si>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</si>
  <si>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</si>
  <si>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</si>
  <si>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</si>
  <si>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</si>
  <si>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</si>
  <si>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</si>
  <si>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</si>
  <si>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</si>
  <si>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</si>
  <si>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</si>
  <si>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</si>
  <si>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</si>
  <si>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</si>
  <si>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</si>
  <si>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</si>
  <si>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</si>
  <si>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</si>
  <si>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</si>
  <si>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</si>
  <si>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</si>
  <si>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</si>
  <si>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</si>
  <si>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</si>
  <si>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</si>
  <si>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</si>
  <si>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</si>
  <si>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</si>
  <si>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</si>
  <si>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</si>
  <si>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</si>
  <si>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</si>
  <si>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</si>
  <si>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</si>
  <si>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</si>
  <si>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</si>
  <si>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</si>
  <si>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</si>
  <si>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</si>
  <si>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</si>
  <si>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</si>
  <si>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</si>
  <si>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</si>
  <si>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</si>
  <si>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</si>
  <si>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</si>
  <si>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</si>
  <si>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</si>
  <si>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</si>
  <si>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</si>
  <si>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</si>
  <si>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</si>
  <si>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</si>
  <si>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</si>
  <si>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</si>
  <si>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</si>
  <si>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</si>
  <si>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</si>
  <si>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</si>
  <si>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</si>
  <si>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</si>
  <si>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</si>
  <si>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</si>
  <si>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</si>
  <si>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</si>
  <si>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</si>
  <si>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</si>
  <si>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</si>
  <si>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</si>
  <si>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</si>
  <si>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</si>
  <si>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</si>
  <si>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</si>
  <si>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</si>
  <si>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</si>
  <si>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</si>
  <si>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</si>
  <si>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</si>
  <si>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</si>
  <si>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</si>
  <si>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</si>
  <si>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</si>
  <si>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</si>
  <si>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</si>
  <si>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</si>
  <si>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</si>
  <si>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</si>
  <si>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</si>
  <si>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</si>
  <si>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</si>
  <si>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</si>
  <si>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</si>
  <si>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</si>
  <si>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</si>
  <si>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</si>
  <si>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</si>
  <si>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</si>
  <si>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</si>
  <si>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</si>
  <si>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</si>
  <si>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</si>
  <si>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</si>
  <si>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</si>
  <si>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</si>
  <si>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</si>
  <si>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</si>
  <si>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</si>
  <si>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</si>
  <si>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</si>
  <si>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</si>
  <si>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</si>
  <si>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</si>
  <si>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</si>
  <si>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</si>
  <si>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</si>
  <si>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</si>
  <si>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</si>
  <si>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</si>
  <si>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</si>
  <si>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</si>
  <si>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</si>
  <si>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</si>
  <si>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</si>
  <si>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</si>
  <si>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</si>
  <si>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</si>
  <si>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</si>
  <si>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</si>
  <si>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</si>
  <si>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</si>
  <si>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</si>
  <si>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</si>
  <si>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</si>
  <si>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</si>
  <si>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</si>
  <si>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</si>
  <si>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</si>
  <si>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</si>
  <si>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</si>
  <si>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</si>
  <si>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</si>
  <si>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</si>
  <si>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</si>
  <si>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</si>
  <si>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</si>
  <si>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</si>
  <si>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</si>
  <si>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</si>
  <si>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</si>
  <si>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</si>
  <si>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</si>
  <si>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</si>
  <si>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</si>
  <si>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</si>
  <si>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</si>
  <si>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</si>
  <si>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</si>
  <si>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</si>
  <si>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</si>
  <si>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</si>
  <si>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</si>
  <si>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</si>
  <si>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</si>
  <si>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</si>
  <si>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</si>
  <si>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</si>
  <si>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</si>
  <si>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</si>
  <si>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</si>
  <si>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</si>
  <si>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</si>
  <si>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</si>
  <si>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</si>
  <si>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</si>
  <si>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</si>
  <si>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</si>
  <si>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</si>
  <si>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</si>
  <si>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</si>
  <si>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</si>
  <si>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</si>
  <si>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</si>
  <si>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</si>
  <si>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</si>
  <si>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</si>
  <si>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</si>
  <si>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</si>
  <si>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</si>
  <si>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</si>
  <si>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</si>
  <si>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</si>
  <si>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</si>
  <si>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</si>
  <si>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</si>
  <si>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</si>
  <si>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</si>
  <si>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</si>
  <si>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</si>
  <si>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</si>
  <si>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</si>
  <si>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</si>
  <si>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</si>
  <si>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</si>
  <si>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</si>
  <si>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</si>
  <si>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</si>
  <si>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</si>
  <si>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</si>
  <si>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</si>
  <si>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</si>
  <si>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</si>
  <si>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</si>
  <si>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</si>
  <si>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</si>
  <si>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</si>
  <si>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</si>
  <si>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</si>
  <si>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</si>
  <si>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</si>
  <si>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</si>
  <si>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</si>
  <si>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</si>
  <si>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</si>
  <si>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</si>
  <si>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</si>
  <si>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</si>
  <si>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</si>
  <si>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</si>
  <si>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</si>
  <si>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</si>
  <si>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</si>
  <si>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</si>
  <si>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</si>
  <si>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</si>
  <si>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</si>
  <si>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</si>
  <si>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</si>
  <si>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</si>
  <si>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</si>
  <si>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</si>
  <si>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</si>
  <si>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</si>
  <si>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</si>
  <si>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</si>
  <si>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</si>
  <si>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</si>
  <si>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</si>
  <si>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</si>
  <si>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</si>
  <si>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</si>
  <si>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</si>
  <si>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</si>
  <si>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</si>
  <si>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</si>
  <si>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</si>
  <si>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</si>
  <si>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</si>
  <si>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</si>
  <si>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</si>
  <si>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</si>
  <si>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</si>
  <si>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</si>
  <si>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</si>
  <si>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</si>
  <si>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</si>
  <si>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</si>
  <si>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</si>
  <si>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</si>
  <si>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</si>
  <si>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</si>
  <si>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</si>
  <si>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</si>
  <si>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</si>
  <si>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</si>
  <si>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</si>
  <si>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</si>
  <si>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</si>
  <si>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</si>
  <si>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</si>
  <si>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</si>
  <si>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</si>
  <si>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</si>
  <si>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</si>
  <si>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</si>
  <si>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</si>
  <si>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</si>
  <si>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</si>
  <si>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</si>
  <si>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</si>
  <si>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</si>
  <si>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</si>
  <si>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</si>
  <si>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</si>
  <si>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</si>
  <si>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</si>
  <si>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</si>
  <si>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</si>
  <si>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</si>
  <si>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</si>
  <si>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</si>
  <si>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</si>
  <si>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</si>
  <si>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</si>
  <si>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</si>
  <si>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</si>
  <si>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</si>
  <si>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</si>
  <si>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</si>
  <si>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</si>
  <si>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</si>
  <si>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</si>
  <si>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</si>
  <si>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</si>
  <si>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</si>
  <si>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</si>
  <si>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</si>
  <si>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</si>
  <si>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</si>
  <si>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</si>
  <si>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</si>
  <si>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</si>
  <si>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</si>
  <si>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</si>
  <si>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</si>
  <si>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</si>
  <si>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</si>
  <si>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</si>
  <si>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</si>
  <si>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</si>
  <si>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</si>
  <si>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</si>
  <si>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</si>
  <si>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</si>
  <si>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</si>
  <si>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</si>
  <si>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</si>
  <si>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</si>
  <si>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</si>
  <si>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</si>
  <si>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</si>
  <si>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</si>
  <si>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</si>
  <si>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</si>
  <si>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</si>
  <si>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</si>
  <si>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</si>
  <si>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</si>
  <si>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</si>
  <si>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</si>
  <si>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</si>
  <si>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</si>
  <si>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</si>
  <si>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</si>
  <si>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</si>
  <si>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</si>
  <si>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</si>
  <si>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</si>
  <si>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</si>
  <si>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</si>
  <si>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</si>
  <si>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</si>
  <si>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</si>
  <si>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</si>
  <si>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</si>
  <si>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</si>
  <si>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</si>
  <si>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</si>
  <si>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</si>
  <si>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</si>
  <si>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</si>
  <si>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</si>
  <si>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</si>
  <si>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</si>
  <si>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</si>
  <si>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</si>
  <si>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</si>
  <si>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</si>
  <si>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</si>
  <si>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</si>
  <si>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</si>
  <si>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</si>
  <si>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</si>
  <si>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</si>
  <si>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</si>
  <si>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</si>
  <si>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</si>
  <si>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</si>
  <si>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</si>
  <si>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</si>
  <si>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</si>
  <si>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</si>
  <si>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</si>
  <si>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</si>
  <si>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</si>
  <si>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</si>
  <si>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</si>
  <si>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</si>
  <si>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</si>
  <si>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</si>
  <si>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</si>
  <si>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</si>
  <si>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</si>
  <si>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</si>
  <si>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</si>
  <si>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</si>
  <si>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</si>
  <si>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</si>
  <si>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</si>
  <si>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</si>
  <si>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</si>
  <si>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</si>
  <si>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</si>
  <si>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</si>
  <si>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</si>
  <si>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</si>
  <si>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</si>
  <si>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</si>
  <si>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</si>
  <si>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</si>
  <si>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</si>
  <si>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</si>
  <si>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</si>
  <si>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</si>
  <si>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</si>
  <si>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</si>
  <si>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</si>
  <si>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</si>
  <si>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</si>
  <si>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</si>
  <si>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</si>
  <si>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</si>
  <si>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</si>
  <si>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</si>
  <si>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</si>
  <si>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</si>
  <si>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</si>
  <si>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</si>
  <si>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</si>
  <si>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</si>
  <si>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</si>
  <si>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</si>
  <si>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</si>
  <si>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</si>
  <si>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</si>
  <si>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</si>
  <si>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</si>
  <si>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</si>
  <si>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</si>
  <si>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</si>
  <si>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</si>
  <si>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</si>
  <si>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</si>
  <si>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</si>
  <si>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</si>
  <si>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</si>
  <si>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</si>
  <si>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</si>
  <si>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</si>
  <si>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</si>
  <si>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</si>
  <si>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</si>
  <si>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</si>
  <si>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</si>
  <si>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</si>
  <si>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</si>
  <si>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</si>
  <si>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</si>
  <si>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</si>
  <si>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</si>
  <si>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</si>
  <si>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</si>
  <si>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</si>
  <si>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</si>
  <si>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</si>
  <si>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</si>
  <si>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</si>
  <si>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</si>
  <si>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</si>
  <si>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</si>
  <si>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</si>
  <si>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</si>
  <si>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</si>
  <si>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</si>
  <si>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</si>
  <si>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</si>
  <si>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</si>
  <si>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</si>
  <si>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</si>
  <si>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</si>
  <si>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</si>
  <si>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</si>
  <si>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</si>
  <si>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</si>
  <si>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</si>
  <si>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</si>
  <si>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</si>
  <si>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</si>
  <si>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</si>
  <si>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</si>
  <si>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</si>
  <si>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</si>
  <si>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</si>
  <si>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</si>
  <si>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</si>
  <si>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</si>
  <si>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</si>
  <si>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</si>
  <si>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</si>
  <si>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</si>
  <si>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</si>
  <si>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</si>
  <si>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</si>
  <si>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</si>
  <si>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</si>
  <si>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</si>
  <si>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</si>
  <si>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</si>
  <si>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</si>
  <si>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</si>
  <si>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</si>
  <si>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</si>
  <si>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</si>
  <si>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</si>
  <si>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</si>
  <si>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</si>
  <si>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</si>
  <si>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</si>
  <si>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</si>
  <si>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</si>
  <si>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</si>
  <si>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</si>
  <si>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</si>
  <si>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</si>
  <si>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</si>
  <si>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</si>
  <si>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</si>
  <si>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</si>
  <si>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</si>
  <si>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</si>
  <si>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</si>
  <si>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</si>
  <si>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</si>
  <si>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</si>
  <si>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</si>
  <si>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</si>
  <si>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</si>
  <si>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</si>
  <si>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</si>
  <si>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</si>
  <si>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</si>
  <si>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</si>
  <si>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</si>
  <si>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</si>
  <si>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</si>
  <si>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</si>
  <si>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</si>
  <si>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</si>
  <si>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</si>
  <si>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</si>
  <si>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</si>
  <si>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</si>
  <si>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</si>
  <si>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</si>
  <si>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</si>
  <si>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</si>
  <si>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</si>
  <si>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</si>
  <si>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</si>
  <si>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</si>
  <si>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</si>
  <si>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</si>
  <si>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</si>
  <si>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</si>
  <si>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</si>
  <si>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</si>
  <si>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</si>
  <si>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</si>
  <si>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</si>
  <si>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</si>
  <si>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</si>
  <si>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</si>
  <si>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</si>
  <si>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</si>
  <si>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</si>
  <si>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</si>
  <si>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</si>
  <si>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</si>
  <si>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</si>
  <si>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</si>
  <si>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</si>
  <si>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</si>
  <si>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</si>
  <si>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</si>
  <si>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</si>
  <si>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</si>
  <si>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</si>
  <si>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</si>
  <si>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</si>
  <si>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</si>
  <si>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</si>
  <si>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</si>
  <si>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</si>
  <si>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</si>
  <si>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</si>
  <si>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</si>
  <si>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</si>
  <si>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</si>
  <si>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</si>
  <si>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</si>
  <si>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</si>
  <si>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</si>
  <si>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</si>
  <si>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</si>
  <si>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</si>
  <si>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</si>
  <si>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</si>
  <si>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</si>
  <si>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</si>
  <si>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</si>
  <si>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</si>
  <si>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</si>
  <si>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</si>
  <si>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</si>
  <si>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</si>
  <si>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</si>
  <si>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</si>
  <si>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</si>
  <si>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</si>
  <si>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</si>
  <si>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</si>
  <si>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</si>
  <si>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</si>
  <si>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</si>
  <si>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</si>
  <si>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</si>
  <si>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</si>
  <si>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</si>
  <si>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</si>
  <si>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</si>
  <si>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</si>
  <si>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</si>
  <si>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</si>
  <si>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</si>
  <si>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</si>
  <si>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</si>
  <si>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</si>
  <si>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</si>
  <si>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</si>
  <si>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</si>
  <si>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</si>
  <si>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</si>
  <si>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</si>
  <si>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</si>
  <si>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</si>
  <si>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</si>
  <si>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</si>
  <si>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</si>
  <si>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</si>
  <si>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</si>
  <si>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</si>
  <si>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</si>
  <si>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</si>
  <si>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</si>
  <si>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</si>
  <si>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</si>
  <si>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</si>
  <si>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</si>
  <si>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</si>
  <si>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</si>
  <si>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</si>
  <si>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</si>
  <si>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</si>
  <si>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</si>
  <si>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</si>
  <si>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</si>
  <si>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</si>
  <si>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</si>
  <si>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</si>
  <si>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</si>
  <si>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</si>
  <si>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</si>
  <si>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</si>
  <si>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</si>
  <si>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</si>
  <si>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</si>
  <si>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</si>
  <si>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</si>
  <si>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</si>
  <si>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</si>
  <si>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</si>
  <si>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</si>
  <si>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</si>
  <si>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</si>
  <si>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</si>
  <si>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</si>
  <si>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</si>
  <si>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</si>
  <si>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</si>
  <si>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</si>
  <si>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</si>
  <si>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</si>
  <si>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</si>
  <si>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</si>
  <si>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</si>
  <si>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</si>
  <si>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</si>
  <si>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</si>
  <si>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</si>
  <si>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</si>
  <si>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</si>
  <si>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</si>
  <si>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</si>
  <si>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</si>
  <si>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</si>
  <si>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</si>
  <si>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</si>
  <si>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</si>
  <si>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</si>
  <si>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</si>
  <si>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</si>
  <si>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</si>
  <si>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</si>
  <si>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</si>
  <si>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</si>
  <si>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</si>
  <si>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</si>
  <si>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</si>
  <si>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</si>
  <si>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</si>
  <si>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</si>
  <si>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</si>
  <si>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</si>
  <si>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</si>
  <si>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</si>
  <si>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</si>
  <si>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</si>
  <si>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</si>
  <si>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</si>
  <si>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</si>
  <si>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</si>
  <si>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</si>
  <si>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</si>
  <si>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</si>
  <si>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</si>
  <si>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</si>
  <si>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</si>
  <si>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</si>
  <si>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</si>
  <si>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</si>
  <si>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</si>
  <si>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</si>
  <si>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</si>
  <si>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</si>
  <si>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</si>
  <si>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</si>
  <si>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</si>
  <si>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</si>
  <si>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</si>
  <si>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</si>
  <si>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</si>
  <si>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</si>
  <si>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</si>
  <si>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</si>
  <si>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</si>
  <si>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</si>
  <si>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</si>
  <si>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</si>
  <si>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</si>
  <si>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</si>
  <si>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</si>
  <si>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</si>
  <si>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</si>
  <si>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</si>
  <si>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</si>
  <si>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</si>
  <si>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</si>
  <si>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</si>
  <si>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</si>
  <si>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</si>
  <si>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</si>
  <si>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</si>
  <si>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</si>
  <si>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</si>
  <si>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</si>
  <si>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</si>
  <si>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</si>
  <si>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</si>
  <si>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</si>
  <si>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</si>
  <si>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</si>
  <si>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</si>
  <si>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</si>
  <si>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</si>
  <si>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</si>
  <si>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</si>
  <si>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</si>
  <si>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</si>
  <si>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</si>
  <si>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</si>
  <si>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</si>
  <si>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</si>
  <si>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</si>
  <si>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</si>
  <si>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</si>
  <si>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</si>
  <si>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</si>
  <si>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</si>
  <si>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</si>
  <si>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</si>
  <si>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</si>
  <si>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</si>
  <si>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</si>
  <si>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</si>
  <si>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</si>
  <si>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</si>
  <si>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</si>
  <si>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</si>
  <si>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</si>
  <si>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</si>
  <si>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</si>
  <si>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</si>
  <si>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</si>
  <si>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</si>
  <si>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</si>
  <si>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</si>
  <si>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</si>
  <si>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</si>
  <si>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</si>
  <si>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</si>
  <si>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</si>
  <si>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</si>
  <si>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</si>
  <si>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</si>
  <si>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</si>
  <si>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</si>
  <si>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</si>
  <si>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</si>
  <si>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</si>
  <si>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</si>
  <si>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</si>
  <si>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</si>
  <si>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</si>
  <si>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</si>
  <si>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</si>
  <si>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</si>
  <si>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</si>
  <si>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</si>
  <si>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</si>
  <si>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</si>
  <si>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</si>
  <si>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</si>
  <si>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</si>
  <si>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</si>
  <si>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</si>
  <si>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</si>
  <si>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</si>
  <si>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</si>
  <si>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</si>
  <si>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</si>
  <si>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</si>
  <si>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</si>
  <si>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</si>
  <si>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</si>
  <si>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</si>
  <si>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</si>
  <si>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</si>
  <si>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</si>
  <si>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</si>
  <si>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</si>
  <si>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</si>
  <si>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</si>
  <si>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</si>
  <si>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</si>
  <si>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</si>
  <si>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</si>
  <si>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</si>
  <si>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</si>
  <si>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</si>
  <si>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</si>
  <si>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</si>
  <si>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</si>
  <si>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</si>
  <si>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</si>
  <si>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</si>
  <si>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</si>
  <si>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</si>
  <si>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</si>
  <si>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</si>
  <si>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</si>
  <si>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</si>
  <si>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</si>
  <si>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</si>
  <si>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</si>
  <si>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</si>
  <si>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</si>
  <si>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</si>
  <si>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</si>
  <si>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</si>
  <si>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</si>
  <si>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</si>
  <si>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</si>
  <si>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</si>
  <si>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</si>
  <si>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</si>
  <si>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</si>
  <si>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</si>
  <si>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</si>
  <si>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</si>
  <si>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</si>
  <si>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</si>
  <si>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</si>
  <si>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</si>
  <si>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</si>
  <si>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</si>
  <si>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</si>
  <si>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</si>
  <si>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</si>
  <si>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</si>
  <si>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</si>
  <si>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</si>
  <si>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</si>
  <si>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</si>
  <si>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</si>
  <si>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</si>
  <si>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</si>
  <si>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</si>
  <si>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</si>
  <si>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</si>
  <si>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</si>
  <si>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</si>
  <si>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</si>
  <si>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</si>
  <si>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</si>
  <si>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</si>
  <si>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</si>
  <si>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</si>
  <si>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</si>
  <si>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</si>
  <si>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</si>
  <si>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</si>
  <si>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</si>
  <si>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</si>
  <si>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</si>
  <si>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</si>
  <si>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</si>
  <si>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</si>
  <si>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</si>
  <si>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</si>
  <si>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</si>
  <si>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</si>
  <si>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</si>
  <si>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</si>
  <si>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</si>
  <si>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</si>
  <si>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</si>
  <si>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</si>
  <si>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</si>
  <si>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</si>
  <si>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</si>
  <si>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</si>
  <si>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</si>
  <si>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</si>
  <si>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</si>
  <si>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</si>
  <si>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</si>
  <si>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</si>
  <si>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</si>
  <si>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</si>
  <si>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</si>
  <si>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</si>
  <si>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</si>
  <si>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</si>
  <si>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</si>
  <si>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</si>
  <si>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</si>
  <si>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</si>
  <si>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</si>
  <si>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</si>
  <si>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</si>
  <si>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</si>
  <si>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</si>
  <si>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</si>
  <si>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</si>
  <si>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</si>
  <si>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</si>
  <si>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</si>
  <si>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</si>
  <si>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</si>
  <si>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</si>
  <si>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</si>
  <si>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</si>
  <si>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</si>
  <si>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</si>
  <si>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</si>
  <si>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</si>
  <si>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</si>
  <si>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</si>
  <si>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</si>
  <si>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</si>
  <si>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</si>
  <si>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</si>
  <si>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</si>
  <si>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</si>
  <si>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</si>
  <si>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</si>
  <si>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</si>
  <si>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</si>
  <si>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</si>
  <si>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</si>
  <si>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</si>
  <si>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</si>
  <si>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</si>
  <si>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</si>
  <si>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</si>
  <si>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</si>
  <si>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</si>
  <si>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</si>
  <si>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</si>
  <si>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</si>
  <si>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</si>
  <si>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</si>
  <si>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</si>
  <si>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</si>
  <si>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</si>
  <si>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</si>
  <si>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</si>
  <si>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</si>
  <si>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</si>
  <si>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</si>
  <si>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</si>
  <si>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</si>
  <si>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</si>
  <si>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</si>
  <si>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</si>
  <si>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</si>
  <si>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</si>
  <si>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</si>
  <si>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</si>
  <si>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</si>
  <si>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</si>
  <si>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</si>
  <si>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</si>
  <si>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</si>
  <si>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</si>
  <si>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</si>
  <si>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</si>
  <si>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</si>
  <si>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</si>
  <si>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</si>
  <si>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</si>
  <si>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</si>
  <si>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</si>
  <si>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</si>
  <si>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</si>
  <si>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</si>
  <si>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</si>
  <si>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</si>
  <si>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</si>
  <si>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</si>
  <si>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</si>
  <si>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</si>
  <si>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</si>
  <si>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</si>
  <si>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</si>
  <si>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</si>
  <si>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</si>
  <si>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</si>
  <si>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</si>
  <si>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</si>
  <si>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</si>
  <si>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</si>
  <si>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</si>
  <si>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</si>
  <si>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</si>
  <si>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</si>
  <si>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</si>
  <si>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</si>
  <si>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</si>
  <si>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</si>
  <si>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</si>
  <si>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</si>
  <si>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</si>
  <si>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</si>
  <si>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</si>
  <si>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</si>
  <si>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</si>
  <si>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</si>
  <si>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</si>
  <si>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</si>
  <si>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</si>
  <si>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</si>
  <si>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</si>
  <si>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</si>
  <si>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</si>
  <si>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</si>
  <si>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</si>
  <si>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</si>
  <si>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</si>
  <si>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</si>
  <si>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</si>
  <si>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</si>
  <si>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</si>
  <si>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</si>
  <si>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</si>
  <si>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</si>
  <si>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</si>
  <si>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</si>
  <si>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</si>
  <si>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</si>
  <si>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</si>
  <si>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</si>
  <si>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</si>
  <si>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</si>
  <si>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</si>
  <si>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</si>
  <si>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</si>
  <si>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</si>
  <si>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</si>
  <si>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</si>
  <si>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</si>
  <si>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</si>
  <si>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</si>
  <si>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</si>
  <si>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</si>
  <si>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</si>
  <si>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</si>
  <si>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</si>
  <si>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</si>
  <si>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</si>
  <si>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</si>
  <si>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</si>
  <si>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</si>
  <si>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</si>
  <si>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</si>
  <si>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</si>
  <si>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</si>
  <si>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</si>
  <si>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</si>
  <si>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</si>
  <si>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</si>
  <si>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</si>
  <si>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</si>
  <si>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</si>
  <si>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</si>
  <si>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</si>
  <si>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</si>
  <si>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</si>
  <si>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</si>
  <si>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</si>
  <si>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</si>
  <si>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</si>
  <si>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</si>
  <si>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</si>
  <si>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</si>
  <si>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</si>
  <si>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</si>
  <si>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</si>
  <si>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</si>
  <si>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</si>
  <si>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</si>
  <si>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</si>
  <si>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</si>
  <si>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</si>
  <si>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</si>
  <si>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</si>
  <si>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</si>
  <si>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</si>
  <si>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</si>
  <si>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</si>
  <si>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</si>
  <si>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</si>
  <si>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</si>
  <si>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</si>
  <si>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</si>
  <si>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</si>
  <si>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</si>
  <si>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</si>
  <si>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</si>
  <si>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</si>
  <si>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</si>
  <si>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</si>
  <si>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</si>
  <si>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</si>
  <si>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</si>
  <si>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</si>
  <si>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</si>
  <si>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</si>
  <si>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</si>
  <si>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</si>
  <si>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</si>
  <si>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</si>
  <si>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</si>
  <si>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</si>
  <si>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</si>
  <si>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</si>
  <si>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</si>
  <si>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</si>
  <si>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</si>
  <si>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</si>
  <si>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</si>
  <si>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</si>
  <si>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</si>
  <si>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</si>
  <si>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</si>
  <si>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</si>
  <si>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</si>
  <si>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</si>
  <si>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</si>
  <si>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</si>
  <si>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</si>
  <si>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</si>
  <si>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</si>
  <si>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</si>
  <si>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</si>
  <si>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</si>
  <si>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</si>
  <si>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</si>
  <si>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</si>
  <si>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</si>
  <si>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</si>
  <si>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</si>
  <si>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</si>
  <si>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</si>
  <si>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</si>
  <si>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</si>
  <si>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</si>
  <si>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</si>
  <si>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</si>
  <si>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</si>
  <si>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</si>
  <si>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</si>
  <si>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</si>
  <si>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</si>
  <si>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</si>
  <si>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</si>
  <si>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</si>
  <si>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</si>
  <si>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</si>
  <si>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</si>
  <si>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</si>
  <si>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</si>
  <si>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</si>
  <si>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</si>
  <si>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</si>
  <si>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</si>
  <si>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</si>
  <si>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</si>
  <si>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</si>
  <si>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</si>
  <si>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</si>
  <si>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</si>
  <si>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</si>
  <si>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</si>
  <si>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</si>
  <si>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</si>
  <si>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</si>
  <si>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</si>
  <si>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</si>
  <si>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</si>
  <si>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</si>
  <si>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</si>
  <si>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</si>
  <si>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</si>
  <si>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</si>
  <si>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</si>
  <si>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</si>
  <si>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</si>
  <si>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</si>
  <si>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</si>
  <si>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</si>
  <si>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</si>
  <si>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</si>
  <si>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</si>
  <si>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</si>
  <si>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</si>
  <si>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</si>
  <si>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</si>
  <si>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</si>
  <si>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</si>
  <si>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</si>
  <si>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</si>
  <si>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</si>
  <si>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</si>
  <si>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</si>
  <si>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</si>
  <si>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</si>
  <si>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</si>
  <si>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</si>
  <si>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</si>
  <si>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</si>
  <si>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</si>
  <si>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</si>
  <si>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</si>
  <si>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</si>
  <si>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</si>
  <si>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</si>
  <si>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</si>
  <si>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</si>
  <si>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</si>
  <si>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</si>
  <si>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</si>
  <si>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</si>
  <si>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</si>
  <si>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</si>
  <si>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</si>
  <si>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</si>
  <si>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</si>
  <si>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</si>
  <si>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</si>
  <si>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</si>
  <si>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</si>
  <si>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</si>
  <si>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</si>
  <si>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</si>
  <si>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</si>
  <si>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</si>
  <si>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</si>
  <si>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</si>
  <si>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</si>
  <si>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</si>
  <si>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</si>
  <si>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</si>
  <si>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</si>
  <si>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</si>
  <si>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</si>
  <si>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</si>
  <si>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</si>
  <si>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</si>
  <si>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</si>
  <si>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</si>
  <si>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</si>
  <si>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</si>
  <si>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</si>
  <si>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</si>
  <si>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</si>
  <si>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</si>
  <si>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</si>
  <si>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</si>
  <si>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</si>
  <si>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</si>
  <si>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</si>
  <si>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</si>
  <si>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</si>
  <si>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</si>
  <si>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</si>
  <si>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</si>
  <si>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</si>
  <si>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</si>
  <si>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</si>
  <si>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</si>
  <si>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</si>
  <si>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</si>
  <si>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</si>
  <si>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</si>
  <si>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</si>
  <si>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</si>
  <si>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</si>
  <si>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</si>
  <si>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</si>
  <si>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</si>
  <si>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</si>
  <si>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</si>
  <si>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</si>
  <si>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</si>
  <si>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</si>
  <si>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</si>
  <si>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</si>
  <si>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</si>
  <si>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</si>
  <si>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</si>
  <si>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</si>
  <si>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</si>
  <si>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</si>
  <si>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</si>
  <si>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</si>
  <si>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</si>
  <si>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</si>
  <si>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</si>
  <si>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</si>
  <si>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</si>
  <si>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</si>
  <si>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</si>
  <si>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</si>
  <si>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</si>
  <si>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</si>
  <si>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</si>
  <si>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</si>
  <si>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</si>
  <si>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</si>
  <si>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</si>
  <si>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</si>
  <si>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</si>
  <si>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</si>
  <si>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</si>
  <si>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</si>
  <si>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</si>
  <si>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</si>
  <si>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</si>
  <si>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</si>
  <si>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</si>
  <si>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</si>
  <si>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</si>
  <si>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</si>
  <si>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</si>
  <si>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</si>
  <si>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</si>
  <si>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</si>
  <si>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</si>
  <si>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</si>
  <si>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</si>
  <si>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</si>
  <si>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</si>
  <si>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</si>
  <si>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</si>
  <si>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</si>
  <si>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</si>
  <si>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</si>
  <si>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</si>
  <si>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</si>
  <si>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</si>
  <si>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</si>
  <si>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</si>
  <si>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</si>
  <si>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</si>
  <si>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</si>
  <si>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</si>
  <si>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</si>
  <si>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</si>
  <si>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</si>
  <si>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</si>
  <si>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</si>
  <si>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</si>
  <si>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</si>
  <si>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</si>
  <si>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</si>
  <si>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</si>
  <si>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</si>
  <si>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</si>
  <si>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</si>
  <si>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</si>
  <si>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</si>
  <si>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</si>
  <si>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</si>
  <si>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</si>
  <si>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</si>
  <si>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</si>
  <si>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</si>
  <si>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</si>
  <si>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</si>
  <si>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</si>
  <si>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</si>
  <si>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</si>
  <si>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</si>
  <si>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</si>
  <si>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</si>
  <si>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</si>
  <si>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</si>
  <si>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</si>
  <si>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</si>
  <si>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</si>
  <si>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</si>
  <si>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</si>
  <si>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</si>
  <si>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</si>
  <si>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</si>
  <si>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</si>
  <si>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</si>
  <si>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</si>
  <si>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</si>
  <si>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</si>
  <si>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</si>
  <si>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</si>
  <si>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</si>
  <si>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</si>
  <si>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</si>
  <si>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</si>
  <si>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</si>
  <si>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</si>
  <si>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</si>
  <si>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</si>
  <si>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</si>
  <si>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</si>
  <si>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</si>
  <si>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</si>
  <si>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</si>
  <si>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</si>
  <si>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</si>
  <si>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</si>
  <si>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</si>
  <si>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</si>
  <si>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</si>
  <si>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</si>
  <si>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</si>
  <si>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</si>
  <si>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</si>
  <si>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</si>
  <si>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</si>
  <si>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</si>
  <si>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</si>
  <si>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</si>
  <si>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</si>
  <si>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</si>
  <si>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</si>
  <si>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</si>
  <si>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</si>
  <si>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</si>
  <si>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</si>
  <si>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</si>
  <si>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</si>
  <si>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</si>
  <si>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</si>
  <si>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</si>
  <si>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</si>
  <si>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</si>
  <si>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</si>
  <si>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</si>
  <si>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</si>
  <si>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</si>
  <si>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</si>
  <si>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</si>
  <si>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</si>
  <si>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</si>
  <si>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</si>
  <si>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</si>
  <si>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</si>
  <si>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</si>
  <si>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</si>
  <si>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</si>
  <si>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</si>
  <si>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</si>
  <si>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</si>
  <si>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</si>
  <si>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</si>
  <si>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</si>
  <si>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</si>
  <si>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</si>
  <si>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</si>
  <si>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</si>
  <si>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</si>
  <si>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</si>
  <si>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</si>
  <si>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</si>
  <si>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</si>
  <si>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</si>
  <si>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</si>
  <si>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</si>
  <si>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</si>
  <si>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</si>
  <si>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</si>
  <si>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</si>
  <si>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</si>
  <si>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</si>
  <si>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</si>
  <si>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</si>
  <si>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</si>
  <si>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</si>
  <si>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</si>
  <si>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</si>
  <si>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</si>
  <si>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</si>
  <si>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</si>
  <si>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</si>
  <si>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</si>
  <si>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</si>
  <si>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</si>
  <si>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</si>
  <si>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</si>
  <si>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</si>
  <si>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</si>
  <si>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</si>
  <si>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</si>
  <si>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</si>
  <si>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</si>
  <si>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</si>
  <si>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</si>
  <si>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</si>
  <si>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</si>
  <si>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</si>
  <si>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</si>
  <si>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</si>
  <si>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</si>
  <si>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</si>
  <si>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</si>
  <si>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</si>
  <si>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</si>
  <si>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</si>
  <si>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</si>
  <si>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</si>
  <si>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</si>
  <si>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</si>
  <si>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</si>
  <si>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</si>
  <si>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</si>
  <si>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</si>
  <si>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</si>
  <si>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</si>
  <si>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</si>
  <si>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</si>
  <si>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</si>
  <si>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</si>
  <si>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</si>
  <si>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</si>
  <si>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</si>
  <si>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</si>
  <si>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</si>
  <si>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</si>
  <si>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</si>
  <si>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</si>
  <si>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</si>
  <si>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</si>
  <si>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</si>
  <si>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</si>
  <si>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</si>
  <si>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</si>
  <si>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</si>
  <si>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</si>
  <si>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</si>
  <si>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</si>
  <si>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</si>
  <si>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</si>
  <si>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</si>
  <si>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</si>
  <si>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</si>
  <si>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</si>
  <si>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</si>
  <si>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</si>
  <si>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</si>
  <si>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</si>
  <si>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</si>
  <si>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</si>
  <si>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</si>
  <si>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</si>
  <si>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</si>
  <si>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</si>
  <si>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</si>
  <si>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</si>
  <si>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</si>
  <si>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</si>
  <si>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</si>
  <si>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</si>
  <si>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</si>
  <si>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</si>
  <si>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</si>
  <si>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</si>
  <si>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</si>
  <si>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</si>
  <si>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</si>
  <si>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</si>
  <si>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</si>
  <si>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</si>
  <si>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</si>
  <si>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</si>
  <si>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</si>
  <si>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</si>
  <si>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</si>
  <si>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</si>
  <si>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</si>
  <si>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</si>
  <si>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</si>
  <si>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</si>
  <si>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</si>
  <si>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</si>
  <si>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</si>
  <si>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</si>
  <si>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</si>
  <si>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</si>
  <si>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</si>
  <si>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</si>
  <si>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</si>
  <si>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</si>
  <si>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</si>
  <si>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</si>
  <si>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</si>
  <si>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</si>
  <si>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</si>
  <si>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</si>
  <si>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</si>
  <si>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</si>
  <si>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</si>
  <si>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</si>
  <si>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</si>
  <si>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</si>
  <si>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</si>
  <si>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</si>
  <si>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</si>
  <si>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</si>
  <si>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</si>
  <si>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</si>
  <si>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</si>
  <si>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</si>
  <si>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</si>
  <si>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</si>
  <si>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</si>
  <si>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</si>
  <si>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</si>
  <si>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</si>
  <si>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</si>
  <si>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</si>
  <si>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</si>
  <si>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</si>
  <si>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</si>
  <si>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</si>
  <si>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</si>
  <si>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</si>
  <si>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</si>
  <si>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</si>
  <si>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</si>
  <si>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</si>
  <si>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</si>
  <si>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</si>
  <si>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</si>
  <si>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</si>
  <si>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</si>
  <si>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</si>
  <si>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</si>
  <si>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</si>
  <si>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</si>
  <si>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</si>
  <si>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</si>
  <si>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</si>
  <si>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</si>
  <si>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</si>
  <si>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</si>
  <si>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</si>
  <si>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</si>
  <si>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</si>
  <si>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</si>
  <si>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</si>
  <si>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</si>
  <si>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</si>
  <si>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</si>
  <si>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</si>
  <si>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</si>
  <si>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</si>
  <si>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</si>
  <si>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</si>
  <si>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</si>
  <si>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</si>
  <si>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</si>
  <si>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</si>
  <si>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</si>
  <si>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</si>
  <si>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</si>
  <si>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</si>
  <si>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</si>
  <si>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</si>
  <si>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</si>
  <si>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</si>
  <si>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</si>
  <si>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</si>
  <si>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</si>
  <si>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</si>
  <si>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</si>
  <si>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</si>
  <si>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</si>
  <si>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</si>
  <si>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</si>
  <si>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</si>
  <si>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</si>
  <si>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</si>
  <si>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</si>
  <si>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</si>
  <si>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</si>
  <si>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</si>
  <si>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</si>
  <si>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</si>
  <si>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</si>
  <si>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</si>
  <si>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</si>
  <si>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</si>
  <si>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</si>
  <si>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</si>
  <si>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</si>
  <si>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</si>
  <si>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</si>
  <si>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</si>
  <si>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</si>
  <si>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</si>
  <si>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</si>
  <si>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</si>
  <si>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</si>
  <si>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</si>
  <si>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</si>
  <si>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</si>
  <si>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</si>
  <si>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</si>
  <si>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</si>
  <si>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</si>
  <si>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</si>
  <si>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</si>
  <si>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</si>
  <si>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</si>
  <si>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</si>
  <si>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</si>
  <si>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</si>
  <si>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</si>
  <si>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</si>
  <si>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</si>
  <si>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</si>
  <si>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</si>
  <si>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</si>
  <si>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</si>
  <si>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</si>
  <si>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</si>
  <si>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</si>
  <si>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</si>
  <si>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</si>
  <si>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</si>
  <si>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</si>
  <si>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</si>
  <si>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</si>
  <si>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</si>
  <si>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</si>
  <si>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</si>
  <si>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</si>
  <si>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</si>
  <si>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</si>
  <si>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</si>
  <si>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</si>
  <si>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</si>
  <si>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</si>
  <si>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</si>
  <si>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</si>
  <si>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</si>
  <si>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</si>
  <si>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</si>
  <si>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</si>
  <si>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</si>
  <si>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</si>
  <si>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</si>
  <si>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</si>
  <si>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</si>
  <si>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</si>
  <si>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</si>
  <si>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</si>
  <si>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</si>
  <si>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</si>
  <si>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</si>
  <si>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</si>
  <si>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</si>
  <si>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</si>
  <si>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</si>
  <si>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</si>
  <si>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</si>
  <si>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</si>
  <si>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</si>
  <si>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</si>
  <si>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</si>
  <si>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</si>
  <si>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</si>
  <si>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</si>
  <si>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</si>
  <si>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</si>
  <si>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</si>
  <si>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</si>
  <si>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</si>
  <si>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</si>
  <si>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</si>
  <si>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</si>
  <si>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</si>
  <si>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</si>
  <si>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</si>
  <si>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</si>
  <si>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</si>
  <si>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</si>
  <si>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</si>
  <si>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</si>
  <si>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</si>
  <si>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</si>
  <si>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</si>
  <si>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</si>
  <si>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</si>
  <si>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</si>
  <si>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</si>
  <si>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</si>
  <si>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</si>
  <si>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</si>
  <si>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</si>
  <si>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</si>
  <si>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</si>
  <si>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</si>
  <si>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</si>
  <si>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</si>
  <si>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</si>
  <si>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</si>
  <si>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</si>
  <si>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</si>
  <si>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</si>
  <si>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</si>
  <si>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</si>
  <si>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</si>
  <si>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</si>
  <si>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</si>
  <si>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</si>
  <si>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</si>
  <si>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</si>
  <si>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</si>
  <si>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</si>
  <si>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</si>
  <si>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</si>
  <si>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</si>
  <si>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</si>
  <si>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</si>
  <si>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</si>
  <si>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</si>
  <si>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</si>
  <si>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</si>
  <si>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</si>
  <si>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</si>
  <si>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</si>
  <si>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</si>
  <si>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</si>
  <si>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</si>
  <si>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</si>
  <si>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</si>
  <si>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</si>
  <si>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</si>
  <si>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</si>
  <si>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</si>
  <si>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</si>
  <si>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</si>
  <si>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</si>
  <si>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</si>
  <si>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</si>
  <si>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</si>
  <si>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</si>
  <si>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</si>
  <si>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</si>
  <si>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</si>
  <si>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</si>
  <si>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</si>
  <si>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</si>
  <si>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</si>
  <si>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</si>
  <si>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</si>
  <si>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</si>
  <si>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</si>
  <si>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</si>
  <si>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</si>
  <si>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</si>
  <si>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</si>
  <si>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</si>
  <si>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</si>
  <si>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</si>
  <si>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</si>
  <si>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</si>
  <si>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</si>
  <si>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</si>
  <si>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</si>
  <si>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</si>
  <si>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</si>
  <si>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</si>
  <si>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</si>
  <si>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</si>
  <si>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</si>
  <si>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</si>
  <si>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</si>
  <si>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</si>
  <si>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</si>
  <si>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</si>
  <si>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</si>
  <si>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</si>
  <si>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</si>
  <si>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</si>
  <si>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</si>
  <si>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</si>
  <si>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</si>
  <si>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</si>
  <si>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</si>
  <si>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</si>
  <si>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</si>
  <si>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</si>
  <si>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</si>
  <si>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</si>
  <si>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</si>
  <si>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</si>
  <si>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</si>
  <si>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</si>
  <si>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</si>
  <si>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</si>
  <si>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</si>
  <si>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</si>
  <si>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</si>
  <si>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</si>
  <si>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</si>
  <si>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</si>
  <si>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</si>
  <si>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</si>
  <si>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</si>
  <si>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</si>
  <si>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</si>
  <si>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</si>
  <si>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</si>
  <si>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</si>
  <si>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</si>
  <si>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</si>
  <si>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</si>
  <si>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</si>
  <si>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</si>
  <si>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</si>
  <si>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</si>
  <si>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</si>
  <si>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</si>
  <si>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</si>
  <si>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</si>
  <si>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</si>
  <si>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</si>
  <si>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</si>
  <si>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</si>
  <si>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</si>
  <si>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</si>
  <si>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</si>
  <si>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</si>
  <si>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</si>
  <si>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</si>
  <si>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</si>
  <si>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</si>
  <si>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</si>
  <si>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</si>
  <si>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</si>
  <si>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</si>
  <si>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</si>
  <si>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</si>
  <si>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</si>
  <si>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</si>
  <si>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</si>
  <si>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</si>
  <si>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</si>
  <si>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</si>
  <si>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</si>
  <si>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</si>
  <si>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</si>
  <si>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</si>
  <si>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</si>
  <si>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</si>
  <si>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</si>
  <si>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</si>
  <si>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</si>
  <si>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</si>
  <si>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</si>
  <si>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</si>
  <si>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</si>
  <si>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</si>
  <si>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</si>
  <si>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</si>
  <si>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</si>
  <si>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</si>
  <si>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</si>
  <si>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</si>
  <si>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</si>
  <si>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</si>
  <si>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</si>
  <si>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</si>
  <si>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</si>
  <si>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</si>
  <si>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</si>
  <si>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</si>
  <si>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</si>
  <si>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</si>
  <si>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</si>
  <si>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</si>
  <si>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</si>
  <si>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</si>
  <si>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</si>
  <si>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</si>
  <si>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</si>
  <si>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</si>
  <si>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</si>
  <si>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</si>
  <si>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</si>
  <si>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</si>
  <si>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</si>
  <si>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</si>
  <si>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</si>
  <si>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</si>
  <si>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</si>
  <si>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</si>
  <si>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</si>
  <si>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</si>
  <si>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</si>
  <si>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</si>
  <si>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</si>
  <si>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</si>
  <si>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</si>
  <si>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</si>
  <si>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</si>
  <si>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</si>
  <si>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</si>
  <si>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</si>
  <si>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</si>
  <si>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</si>
  <si>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</si>
  <si>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</si>
  <si>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</si>
  <si>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</si>
  <si>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</si>
  <si>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</si>
  <si>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</si>
  <si>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</si>
  <si>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</si>
  <si>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</si>
  <si>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</si>
  <si>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</si>
  <si>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</si>
  <si>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</si>
  <si>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</si>
  <si>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</si>
  <si>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</si>
  <si>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</si>
  <si>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</si>
  <si>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</si>
  <si>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</si>
  <si>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</si>
  <si>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</si>
  <si>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</si>
  <si>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</si>
  <si>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</si>
  <si>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</si>
  <si>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</si>
  <si>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</si>
  <si>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</si>
  <si>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</si>
  <si>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</si>
  <si>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</si>
  <si>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</si>
  <si>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</si>
  <si>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</si>
  <si>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</si>
  <si>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</si>
  <si>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</si>
  <si>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</si>
  <si>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</si>
  <si>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</si>
  <si>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</si>
  <si>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</si>
  <si>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</si>
  <si>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</si>
  <si>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</si>
  <si>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</si>
  <si>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</si>
  <si>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</si>
  <si>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</si>
  <si>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</si>
  <si>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</si>
  <si>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</si>
  <si>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</si>
  <si>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</si>
  <si>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</si>
  <si>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</si>
  <si>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</si>
  <si>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</si>
  <si>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</si>
  <si>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</si>
  <si>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</si>
  <si>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</si>
  <si>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</si>
  <si>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</si>
  <si>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</si>
  <si>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</si>
  <si>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</si>
  <si>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</si>
  <si>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</si>
  <si>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</si>
  <si>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</si>
  <si>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</si>
  <si>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</si>
  <si>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</si>
  <si>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</si>
  <si>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</si>
  <si>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</si>
  <si>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</si>
  <si>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</si>
  <si>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</si>
  <si>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</si>
  <si>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</si>
  <si>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</si>
  <si>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</si>
  <si>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</si>
  <si>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</si>
  <si>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</si>
  <si>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</si>
  <si>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</si>
  <si>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</si>
  <si>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</si>
  <si>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</si>
  <si>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</si>
  <si>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</si>
  <si>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</si>
  <si>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</si>
  <si>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</si>
  <si>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</si>
  <si>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</si>
  <si>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</si>
  <si>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</si>
  <si>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</si>
  <si>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</si>
  <si>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</si>
  <si>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</si>
  <si>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</si>
  <si>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</si>
  <si>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</si>
  <si>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</si>
  <si>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</si>
  <si>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</si>
  <si>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</si>
  <si>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</si>
  <si>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</si>
  <si>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</si>
  <si>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</si>
  <si>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</si>
  <si>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</si>
  <si>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</si>
  <si>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</si>
  <si>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</si>
  <si>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</si>
  <si>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</si>
  <si>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</si>
  <si>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</si>
  <si>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</si>
  <si>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</si>
  <si>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</si>
  <si>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</si>
  <si>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</si>
  <si>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</si>
  <si>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</si>
  <si>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</si>
  <si>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</si>
  <si>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</si>
  <si>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</si>
  <si>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</si>
  <si>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</si>
  <si>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</si>
  <si>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</si>
  <si>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</si>
  <si>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</si>
  <si>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</si>
  <si>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</si>
  <si>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</si>
  <si>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</si>
  <si>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</si>
  <si>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</si>
  <si>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</si>
  <si>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</si>
  <si>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</si>
  <si>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</si>
  <si>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</si>
  <si>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</si>
  <si>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</si>
  <si>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</si>
  <si>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</si>
  <si>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</si>
  <si>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</si>
  <si>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</si>
  <si>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</si>
  <si>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</si>
  <si>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</si>
  <si>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</si>
  <si>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</si>
  <si>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</si>
  <si>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</si>
  <si>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</si>
  <si>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</si>
  <si>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</si>
  <si>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</si>
  <si>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</si>
  <si>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</si>
  <si>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</si>
  <si>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</si>
  <si>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</si>
  <si>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</si>
  <si>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</si>
  <si>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</si>
  <si>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</si>
  <si>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</si>
  <si>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</si>
  <si>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</si>
  <si>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</si>
  <si>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</si>
  <si>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</si>
  <si>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</si>
  <si>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</si>
  <si>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</si>
  <si>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</si>
  <si>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</si>
  <si>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</si>
  <si>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</si>
  <si>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</si>
  <si>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</si>
  <si>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</si>
  <si>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</si>
  <si>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</si>
  <si>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</si>
  <si>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</si>
  <si>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</si>
  <si>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</si>
  <si>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</si>
  <si>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</si>
  <si>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</si>
  <si>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</si>
  <si>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</si>
  <si>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</si>
  <si>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</si>
  <si>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</si>
  <si>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</si>
  <si>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</si>
  <si>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</si>
  <si>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</si>
  <si>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</si>
  <si>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</si>
  <si>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</si>
  <si>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</si>
  <si>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</si>
  <si>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</si>
  <si>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</si>
  <si>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</si>
  <si>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</si>
  <si>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</si>
  <si>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</si>
  <si>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</si>
  <si>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</si>
  <si>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</si>
  <si>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</si>
  <si>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</si>
  <si>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</si>
  <si>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</si>
  <si>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</si>
  <si>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</si>
  <si>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</si>
  <si>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</si>
  <si>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</si>
  <si>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</si>
  <si>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</si>
  <si>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</si>
  <si>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</si>
  <si>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</si>
  <si>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</si>
  <si>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</si>
  <si>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</si>
  <si>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</si>
  <si>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</si>
  <si>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</si>
  <si>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</si>
  <si>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</si>
  <si>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</si>
  <si>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</si>
  <si>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</si>
  <si>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</si>
  <si>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</si>
  <si>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</si>
  <si>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</si>
  <si>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</si>
  <si>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</si>
  <si>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</si>
  <si>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</si>
  <si>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</si>
  <si>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</si>
  <si>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</si>
  <si>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</si>
  <si>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</si>
  <si>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</si>
  <si>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</si>
  <si>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</si>
  <si>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</si>
  <si>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</si>
  <si>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</si>
  <si>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</si>
  <si>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</si>
  <si>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</si>
  <si>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</si>
  <si>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</si>
  <si>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</si>
  <si>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</si>
  <si>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</si>
  <si>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</si>
  <si>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</si>
  <si>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</si>
  <si>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</si>
  <si>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</si>
  <si>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</si>
  <si>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</si>
  <si>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</si>
  <si>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</si>
  <si>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</si>
  <si>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</si>
  <si>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</si>
  <si>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</si>
  <si>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</si>
  <si>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</si>
  <si>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</si>
  <si>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</si>
  <si>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</si>
  <si>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</si>
  <si>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</si>
  <si>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</si>
  <si>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</si>
  <si>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</si>
  <si>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</si>
  <si>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</si>
  <si>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</si>
  <si>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</si>
  <si>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</si>
  <si>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</si>
  <si>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</si>
  <si>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</si>
  <si>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</si>
  <si>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</si>
  <si>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</si>
  <si>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</si>
  <si>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</si>
  <si>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</si>
  <si>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</si>
  <si>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</si>
  <si>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</si>
  <si>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</si>
  <si>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</si>
  <si>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</si>
  <si>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</si>
  <si>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</si>
  <si>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</si>
  <si>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</si>
  <si>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</si>
  <si>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</si>
  <si>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</si>
  <si>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</si>
  <si>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</si>
  <si>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</si>
  <si>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</si>
  <si>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</si>
  <si>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</si>
  <si>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</si>
  <si>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</si>
  <si>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</si>
  <si>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</si>
  <si>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</si>
  <si>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</si>
  <si>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</si>
  <si>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</si>
  <si>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</si>
  <si>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</si>
  <si>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</si>
  <si>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</si>
  <si>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</si>
  <si>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</si>
  <si>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</si>
  <si>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</si>
  <si>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</si>
  <si>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</si>
  <si>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</si>
  <si>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</si>
  <si>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</si>
  <si>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</si>
  <si>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</si>
  <si>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</si>
  <si>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</si>
  <si>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</si>
  <si>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</si>
  <si>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</si>
  <si>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</si>
  <si>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</si>
  <si>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</si>
  <si>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</si>
  <si>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</si>
  <si>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</si>
  <si>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</si>
  <si>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</si>
  <si>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</si>
  <si>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</si>
  <si>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</si>
  <si>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</si>
  <si>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</si>
  <si>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</si>
  <si>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</si>
  <si>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</si>
  <si>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</si>
  <si>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</si>
  <si>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</si>
  <si>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</si>
  <si>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</si>
  <si>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</si>
  <si>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</si>
  <si>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</si>
  <si>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</si>
  <si>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</si>
  <si>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</si>
  <si>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</si>
  <si>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</si>
  <si>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</si>
  <si>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</si>
  <si>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</si>
  <si>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</si>
  <si>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</si>
  <si>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</si>
  <si>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</si>
  <si>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</si>
  <si>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</si>
  <si>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</si>
  <si>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</si>
  <si>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</si>
  <si>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</si>
  <si>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</si>
  <si>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</si>
  <si>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</si>
  <si>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</si>
  <si>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</si>
  <si>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</si>
  <si>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</si>
  <si>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</si>
  <si>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</si>
  <si>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</si>
  <si>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</si>
  <si>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</si>
  <si>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</si>
  <si>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</si>
  <si>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</si>
  <si>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</si>
  <si>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</si>
  <si>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</si>
  <si>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</si>
  <si>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</si>
  <si>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</si>
  <si>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</si>
  <si>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</si>
  <si>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</si>
  <si>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</si>
  <si>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</si>
  <si>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</si>
  <si>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</si>
  <si>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</si>
  <si>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</si>
  <si>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</si>
  <si>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</si>
  <si>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</si>
  <si>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</si>
  <si>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</si>
  <si>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</si>
  <si>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</si>
  <si>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</si>
  <si>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</si>
  <si>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</si>
  <si>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</si>
  <si>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</si>
  <si>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</si>
  <si>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</si>
  <si>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</si>
  <si>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</si>
  <si>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</si>
  <si>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</si>
  <si>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</si>
  <si>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</si>
  <si>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</si>
  <si>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</si>
  <si>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</si>
  <si>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</si>
  <si>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</si>
  <si>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</si>
  <si>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</si>
  <si>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</si>
  <si>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</si>
  <si>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</si>
  <si>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</si>
  <si>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</si>
  <si>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</si>
  <si>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</si>
  <si>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</si>
  <si>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</si>
  <si>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</si>
  <si>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</si>
  <si>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</si>
  <si>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</si>
  <si>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</si>
  <si>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</si>
  <si>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</si>
  <si>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</si>
  <si>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</si>
  <si>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</si>
  <si>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</si>
  <si>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</si>
  <si>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</si>
  <si>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</si>
  <si>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</si>
  <si>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</si>
  <si>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</si>
  <si>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</si>
  <si>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</si>
  <si>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</si>
  <si>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</si>
  <si>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</si>
  <si>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</si>
  <si>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</si>
  <si>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</si>
  <si>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</si>
  <si>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</si>
  <si>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</si>
  <si>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</si>
  <si>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</si>
  <si>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</si>
  <si>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</si>
  <si>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</si>
  <si>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</si>
  <si>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</si>
  <si>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</si>
  <si>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</si>
  <si>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</si>
  <si>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</si>
  <si>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</si>
  <si>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</si>
  <si>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</si>
  <si>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</si>
  <si>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</si>
  <si>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</si>
  <si>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</si>
  <si>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</si>
  <si>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</si>
  <si>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</si>
  <si>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</si>
  <si>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</si>
  <si>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</si>
  <si>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</si>
  <si>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</si>
  <si>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</si>
  <si>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</si>
  <si>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</si>
  <si>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</si>
  <si>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</si>
  <si>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</si>
  <si>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</si>
  <si>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</si>
  <si>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</si>
  <si>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</si>
  <si>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</si>
  <si>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</si>
  <si>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</si>
  <si>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</si>
  <si>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</si>
  <si>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</si>
  <si>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</si>
  <si>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</si>
  <si>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</si>
  <si>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</si>
  <si>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</si>
  <si>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</si>
  <si>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</si>
  <si>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</si>
  <si>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</si>
  <si>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</si>
  <si>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</si>
  <si>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</si>
  <si>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</si>
  <si>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</si>
  <si>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</si>
  <si>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</si>
  <si>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</si>
  <si>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</si>
  <si>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</si>
  <si>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</si>
  <si>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</si>
  <si>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</si>
  <si>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</si>
  <si>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</si>
  <si>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</si>
  <si>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</si>
  <si>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</si>
  <si>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</si>
  <si>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</si>
  <si>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</si>
  <si>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</si>
  <si>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</si>
  <si>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</si>
  <si>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</si>
  <si>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</si>
  <si>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</si>
  <si>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</si>
  <si>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</si>
  <si>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</si>
  <si>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</si>
  <si>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</si>
  <si>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</si>
  <si>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</si>
  <si>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</si>
  <si>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</si>
  <si>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</si>
  <si>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</si>
  <si>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</si>
  <si>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</si>
  <si>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</si>
  <si>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</si>
  <si>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</si>
  <si>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</si>
  <si>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</si>
  <si>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</si>
  <si>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</si>
  <si>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</si>
  <si>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</si>
  <si>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</si>
  <si>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</si>
  <si>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</si>
  <si>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</si>
  <si>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</si>
  <si>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</si>
  <si>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</si>
  <si>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</si>
  <si>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</si>
  <si>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</si>
  <si>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</si>
  <si>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</si>
  <si>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</si>
  <si>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</si>
  <si>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</si>
  <si>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</si>
  <si>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</si>
  <si>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</si>
  <si>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</si>
  <si>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</si>
  <si>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</si>
  <si>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</si>
  <si>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</si>
  <si>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</si>
  <si>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</si>
  <si>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</si>
  <si>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</si>
  <si>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</si>
  <si>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</si>
  <si>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</si>
  <si>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</si>
  <si>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</si>
  <si>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</si>
  <si>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</si>
  <si>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</si>
  <si>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</si>
  <si>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</si>
  <si>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</si>
  <si>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</si>
  <si>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</si>
  <si>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</si>
  <si>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</si>
  <si>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</si>
  <si>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</si>
  <si>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</si>
  <si>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</si>
  <si>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</si>
  <si>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</si>
  <si>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</si>
  <si>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</si>
  <si>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</si>
  <si>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</si>
  <si>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</si>
  <si>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</si>
  <si>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</si>
  <si>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</si>
  <si>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</si>
  <si>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</si>
  <si>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</si>
  <si>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</si>
  <si>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</si>
  <si>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</si>
  <si>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</si>
  <si>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</si>
  <si>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</si>
  <si>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</si>
  <si>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</si>
  <si>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</si>
  <si>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</si>
  <si>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</si>
  <si>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</si>
  <si>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</si>
  <si>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</si>
  <si>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</si>
  <si>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</si>
  <si>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</si>
  <si>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</si>
  <si>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</si>
  <si>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</si>
  <si>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</si>
  <si>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</si>
  <si>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</si>
  <si>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</si>
  <si>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</si>
  <si>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</si>
  <si>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</si>
  <si>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</si>
  <si>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</si>
  <si>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</si>
  <si>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</si>
  <si>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</si>
  <si>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</si>
  <si>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</si>
  <si>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</si>
  <si>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</si>
  <si>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</si>
  <si>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</si>
  <si>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</si>
  <si>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</si>
  <si>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</si>
  <si>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</si>
  <si>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</si>
  <si>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</si>
  <si>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</si>
  <si>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</si>
  <si>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</si>
  <si>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</si>
  <si>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</si>
  <si>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</si>
  <si>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</si>
  <si>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</si>
  <si>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</si>
  <si>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</si>
  <si>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</si>
  <si>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</si>
  <si>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</si>
  <si>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</si>
  <si>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</si>
  <si>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</si>
  <si>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</si>
  <si>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</si>
  <si>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</si>
  <si>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</si>
  <si>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</si>
  <si>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</si>
  <si>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</si>
  <si>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</si>
  <si>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</si>
  <si>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</si>
  <si>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</si>
  <si>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</si>
  <si>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</si>
  <si>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</si>
  <si>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</si>
  <si>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</si>
  <si>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</si>
  <si>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</si>
  <si>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</si>
  <si>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</si>
  <si>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</si>
  <si>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</si>
  <si>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</si>
  <si>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</si>
  <si>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</si>
  <si>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</si>
  <si>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</si>
  <si>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</si>
  <si>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</si>
  <si>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</si>
  <si>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</si>
  <si>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</si>
  <si>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</si>
  <si>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</si>
  <si>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</si>
  <si>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</si>
  <si>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</si>
  <si>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</si>
  <si>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</si>
  <si>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</si>
  <si>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</si>
  <si>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</si>
  <si>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</si>
  <si>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</si>
  <si>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</si>
  <si>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</si>
  <si>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</si>
  <si>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</si>
  <si>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</si>
  <si>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</si>
  <si>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</si>
  <si>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</si>
  <si>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</si>
  <si>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</si>
  <si>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</si>
  <si>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</si>
  <si>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</si>
  <si>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</si>
  <si>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</si>
  <si>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</si>
  <si>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</si>
  <si>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</si>
  <si>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</si>
  <si>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</si>
  <si>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</si>
  <si>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</si>
  <si>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</si>
  <si>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</si>
  <si>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</si>
  <si>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</si>
  <si>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</si>
  <si>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</si>
  <si>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</si>
  <si>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</si>
  <si>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</si>
  <si>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</si>
  <si>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</si>
  <si>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</si>
  <si>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</si>
  <si>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</si>
  <si>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</si>
  <si>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</si>
  <si>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</si>
  <si>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</si>
  <si>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</si>
  <si>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</si>
  <si>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</si>
  <si>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</si>
  <si>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</si>
  <si>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</si>
  <si>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</si>
  <si>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</si>
  <si>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</si>
  <si>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</si>
  <si>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</si>
  <si>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</si>
  <si>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</si>
  <si>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</si>
  <si>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</si>
  <si>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</si>
  <si>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</si>
  <si>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</si>
  <si>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</si>
  <si>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</si>
  <si>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</si>
  <si>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</si>
  <si>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</si>
  <si>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</si>
  <si>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</si>
  <si>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</si>
  <si>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</si>
  <si>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</si>
  <si>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</si>
  <si>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</si>
  <si>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</si>
  <si>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</si>
  <si>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</si>
  <si>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</si>
  <si>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</si>
  <si>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</si>
  <si>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</si>
  <si>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</si>
  <si>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</si>
  <si>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</si>
  <si>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</si>
  <si>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</si>
  <si>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</si>
  <si>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</si>
  <si>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</si>
  <si>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</si>
  <si>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</si>
  <si>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</si>
  <si>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</si>
  <si>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</si>
  <si>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</si>
  <si>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</si>
  <si>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</si>
  <si>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</si>
  <si>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</si>
  <si>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</si>
  <si>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</si>
  <si>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</si>
  <si>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</si>
  <si>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</si>
  <si>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</si>
  <si>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</si>
  <si>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</si>
  <si>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</si>
  <si>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</si>
  <si>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</si>
  <si>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</si>
  <si>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</si>
  <si>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</si>
  <si>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</si>
  <si>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</si>
  <si>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</si>
  <si>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</si>
  <si>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</si>
  <si>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</si>
  <si>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</si>
  <si>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</si>
  <si>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</si>
  <si>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</si>
  <si>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</si>
  <si>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</si>
  <si>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</si>
  <si>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</si>
  <si>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</si>
  <si>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</si>
  <si>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</si>
  <si>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</si>
  <si>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</si>
  <si>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</si>
  <si>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</si>
  <si>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</si>
  <si>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</si>
  <si>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</si>
  <si>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</si>
  <si>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</si>
  <si>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</si>
  <si>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</si>
  <si>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</si>
  <si>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</si>
  <si>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</si>
  <si>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</si>
  <si>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</si>
  <si>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</si>
  <si>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</si>
  <si>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</si>
  <si>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</si>
  <si>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</si>
  <si>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</si>
  <si>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</si>
  <si>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</si>
  <si>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</si>
  <si>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</si>
  <si>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</si>
  <si>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</si>
  <si>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</si>
  <si>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</si>
  <si>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</si>
  <si>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</si>
  <si>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</si>
  <si>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</si>
  <si>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</si>
  <si>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</si>
  <si>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</si>
  <si>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</si>
  <si>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</si>
  <si>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</si>
  <si>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</si>
  <si>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</si>
  <si>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</si>
  <si>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</si>
  <si>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</si>
  <si>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</si>
  <si>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</si>
  <si>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</si>
  <si>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</si>
  <si>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</si>
  <si>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</si>
  <si>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</si>
  <si>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</si>
  <si>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</si>
  <si>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</si>
  <si>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</si>
  <si>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</si>
  <si>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</si>
  <si>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</si>
  <si>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</si>
  <si>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</si>
  <si>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</si>
  <si>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</si>
  <si>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</si>
  <si>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</si>
  <si>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</si>
  <si>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</si>
  <si>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</si>
  <si>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</si>
  <si>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</si>
  <si>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</si>
  <si>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</si>
  <si>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</si>
  <si>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</si>
  <si>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</si>
  <si>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</si>
  <si>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</si>
  <si>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</si>
  <si>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</si>
  <si>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</si>
  <si>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</si>
  <si>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</si>
  <si>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</si>
  <si>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</si>
  <si>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</si>
  <si>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</si>
  <si>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</si>
  <si>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</si>
  <si>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</si>
  <si>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</si>
  <si>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</si>
  <si>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</si>
  <si>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</si>
  <si>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</si>
  <si>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</si>
  <si>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</si>
  <si>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</si>
  <si>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</si>
  <si>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</si>
  <si>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</si>
  <si>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</si>
  <si>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</si>
  <si>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</si>
  <si>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</si>
  <si>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</si>
  <si>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</si>
  <si>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</si>
  <si>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</si>
  <si>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</si>
  <si>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</si>
  <si>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</si>
  <si>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</si>
  <si>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</si>
  <si>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</si>
  <si>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</si>
  <si>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</si>
  <si>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</si>
  <si>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</si>
  <si>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</si>
  <si>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</si>
  <si>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</si>
  <si>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</si>
  <si>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</si>
  <si>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</si>
  <si>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</si>
  <si>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</si>
  <si>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</si>
  <si>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</si>
  <si>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</si>
  <si>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</si>
  <si>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</si>
  <si>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</si>
  <si>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</si>
  <si>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</si>
  <si>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</si>
  <si>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</si>
  <si>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</si>
  <si>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</si>
  <si>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</si>
  <si>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</si>
  <si>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</si>
  <si>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</si>
  <si>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</si>
  <si>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</si>
  <si>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</si>
  <si>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</si>
  <si>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</si>
  <si>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</si>
  <si>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</si>
  <si>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</si>
  <si>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</si>
  <si>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</si>
  <si>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</si>
  <si>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</si>
  <si>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</si>
  <si>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</si>
  <si>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</si>
  <si>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</si>
  <si>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</si>
  <si>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</si>
  <si>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</si>
  <si>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</si>
  <si>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</si>
  <si>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</si>
  <si>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</si>
  <si>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</si>
  <si>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</si>
  <si>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</si>
  <si>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</si>
  <si>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</si>
  <si>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</si>
  <si>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</si>
  <si>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</si>
  <si>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</si>
  <si>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</si>
  <si>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</si>
  <si>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</si>
  <si>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</si>
  <si>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</si>
  <si>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</si>
  <si>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</si>
  <si>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</si>
  <si>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</si>
  <si>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</si>
  <si>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</si>
  <si>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</si>
  <si>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</si>
  <si>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</si>
  <si>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</si>
  <si>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</si>
  <si>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</si>
  <si>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</si>
  <si>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</si>
  <si>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</si>
  <si>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</si>
  <si>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</si>
  <si>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</si>
  <si>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</si>
  <si>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</si>
  <si>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</si>
  <si>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</si>
  <si>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</si>
  <si>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</si>
  <si>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</si>
  <si>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</si>
  <si>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</si>
  <si>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</si>
  <si>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</si>
  <si>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</si>
  <si>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</si>
  <si>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</si>
  <si>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</si>
  <si>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</si>
  <si>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</si>
  <si>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</si>
  <si>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</si>
  <si>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</si>
  <si>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</si>
  <si>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</si>
  <si>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</si>
  <si>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</si>
  <si>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</si>
  <si>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</si>
  <si>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</si>
  <si>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</si>
  <si>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</si>
  <si>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</si>
  <si>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</si>
  <si>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</si>
  <si>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</si>
  <si>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</si>
  <si>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</si>
  <si>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</si>
  <si>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</si>
  <si>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</si>
  <si>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</si>
  <si>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</si>
  <si>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</si>
  <si>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</si>
  <si>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</si>
  <si>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</si>
  <si>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</si>
  <si>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</si>
  <si>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</si>
  <si>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</si>
  <si>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</si>
  <si>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</si>
  <si>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</si>
  <si>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</si>
  <si>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</si>
  <si>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</si>
  <si>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</si>
  <si>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</si>
  <si>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</si>
  <si>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</si>
  <si>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</si>
  <si>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</si>
  <si>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</si>
  <si>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</si>
  <si>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</si>
  <si>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</si>
  <si>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</si>
  <si>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</si>
  <si>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</si>
  <si>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</si>
  <si>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</si>
  <si>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</si>
  <si>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</si>
  <si>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</si>
  <si>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</si>
  <si>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</si>
  <si>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</si>
  <si>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</si>
  <si>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</si>
  <si>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</si>
  <si>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</si>
  <si>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</si>
  <si>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</si>
  <si>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</si>
  <si>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</si>
  <si>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</si>
  <si>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</si>
  <si>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</si>
  <si>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</si>
  <si>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</si>
  <si>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</si>
  <si>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</si>
  <si>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</si>
  <si>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</si>
  <si>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</si>
  <si>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</si>
  <si>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</si>
  <si>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</si>
  <si>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</si>
  <si>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</si>
  <si>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</si>
  <si>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</si>
  <si>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</si>
  <si>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</si>
  <si>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</si>
  <si>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</si>
  <si>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</si>
  <si>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</si>
  <si>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</si>
  <si>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</si>
  <si>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</si>
  <si>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</si>
  <si>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</si>
  <si>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</si>
  <si>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</si>
  <si>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</si>
  <si>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</si>
  <si>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</si>
  <si>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</si>
  <si>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</si>
  <si>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</si>
  <si>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</si>
  <si>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</si>
  <si>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</si>
  <si>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</si>
  <si>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</si>
  <si>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</si>
  <si>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</si>
  <si>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</si>
  <si>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</si>
  <si>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</si>
  <si>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</si>
  <si>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</si>
  <si>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</si>
  <si>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</si>
  <si>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</si>
  <si>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</si>
  <si>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</si>
  <si>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</si>
  <si>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</si>
  <si>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</si>
  <si>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</si>
  <si>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</si>
  <si>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</si>
  <si>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</si>
  <si>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</si>
  <si>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</si>
  <si>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</si>
  <si>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</si>
  <si>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</si>
  <si>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</si>
  <si>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</si>
  <si>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</si>
  <si>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</si>
  <si>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</si>
  <si>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</si>
  <si>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</si>
  <si>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</si>
  <si>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</si>
  <si>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</si>
  <si>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</si>
  <si>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</si>
  <si>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</si>
  <si>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</si>
  <si>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</si>
  <si>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</si>
  <si>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</si>
  <si>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</si>
  <si>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</si>
  <si>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</si>
  <si>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</si>
  <si>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</si>
  <si>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</si>
  <si>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</si>
  <si>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</si>
  <si>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</si>
  <si>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</si>
  <si>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</si>
  <si>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</si>
  <si>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</si>
  <si>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</si>
  <si>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</si>
  <si>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</si>
  <si>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</si>
  <si>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</si>
  <si>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</si>
  <si>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</si>
  <si>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</si>
  <si>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</si>
  <si>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</si>
  <si>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</si>
  <si>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</si>
  <si>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</si>
  <si>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</si>
  <si>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</si>
  <si>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</si>
  <si>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</si>
  <si>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</si>
  <si>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</si>
  <si>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</si>
  <si>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</si>
  <si>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</si>
  <si>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</si>
  <si>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</si>
  <si>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</si>
  <si>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</si>
  <si>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</si>
  <si>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</si>
  <si>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</si>
  <si>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</si>
  <si>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</si>
  <si>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</si>
  <si>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</si>
  <si>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</si>
  <si>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</si>
  <si>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</si>
  <si>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</si>
  <si>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</si>
  <si>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</si>
  <si>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</si>
  <si>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</si>
  <si>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</si>
  <si>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</si>
  <si>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</si>
  <si>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</si>
  <si>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</si>
  <si>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</si>
  <si>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</si>
  <si>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</si>
  <si>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</si>
  <si>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</si>
  <si>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</si>
  <si>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</si>
  <si>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</si>
  <si>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</si>
  <si>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</si>
  <si>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</si>
  <si>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</si>
  <si>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</si>
  <si>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</si>
  <si>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</si>
  <si>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</si>
  <si>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</si>
  <si>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</si>
  <si>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</si>
  <si>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</si>
  <si>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</si>
  <si>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</si>
  <si>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</si>
  <si>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</si>
  <si>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</si>
  <si>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</si>
  <si>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</si>
  <si>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</si>
  <si>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</si>
  <si>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</si>
  <si>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</si>
  <si>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</si>
  <si>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</si>
  <si>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</si>
  <si>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</si>
  <si>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</si>
  <si>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</si>
  <si>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</si>
  <si>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</si>
  <si>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</si>
  <si>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</si>
  <si>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</si>
  <si>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</si>
  <si>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</si>
  <si>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</si>
  <si>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</si>
  <si>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</si>
  <si>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</si>
  <si>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</si>
  <si>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</si>
  <si>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</si>
  <si>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</si>
  <si>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</si>
  <si>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</si>
  <si>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</si>
  <si>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</si>
  <si>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</si>
  <si>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</si>
  <si>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</si>
  <si>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</si>
  <si>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</si>
  <si>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</si>
  <si>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</si>
  <si>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</si>
  <si>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</si>
  <si>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</si>
  <si>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</si>
  <si>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</si>
  <si>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</si>
  <si>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</si>
  <si>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</si>
  <si>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</si>
  <si>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</si>
  <si>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</si>
  <si>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</si>
  <si>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</si>
  <si>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</si>
  <si>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</si>
  <si>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</si>
  <si>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</si>
  <si>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</si>
  <si>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</si>
  <si>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</si>
  <si>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</si>
  <si>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</si>
  <si>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</si>
  <si>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</si>
  <si>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</si>
  <si>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</si>
  <si>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</si>
  <si>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</si>
  <si>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</si>
  <si>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</si>
  <si>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</si>
  <si>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</si>
  <si>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</si>
  <si>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</si>
  <si>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</si>
  <si>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</si>
  <si>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</si>
  <si>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</si>
  <si>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</si>
  <si>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</si>
  <si>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</si>
  <si>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</si>
  <si>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</si>
  <si>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</si>
  <si>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</si>
  <si>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</si>
  <si>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</si>
  <si>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</si>
  <si>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</si>
  <si>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</si>
  <si>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</si>
  <si>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</si>
  <si>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</si>
  <si>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</si>
  <si>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</si>
  <si>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</si>
  <si>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</si>
  <si>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</si>
  <si>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</si>
  <si>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</si>
  <si>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</si>
  <si>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</si>
  <si>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</si>
  <si>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</si>
  <si>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</si>
  <si>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</si>
  <si>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</si>
  <si>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</si>
  <si>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</si>
  <si>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</si>
  <si>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</si>
  <si>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</si>
  <si>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</si>
  <si>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</si>
  <si>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</si>
  <si>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</si>
  <si>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</si>
  <si>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</si>
  <si>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</si>
  <si>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</si>
  <si>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</si>
  <si>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</si>
  <si>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</si>
  <si>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</si>
  <si>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</si>
  <si>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</si>
  <si>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</si>
  <si>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</si>
  <si>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</si>
  <si>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</si>
  <si>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</si>
  <si>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</si>
  <si>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</si>
  <si>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</si>
  <si>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</si>
  <si>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</si>
  <si>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</si>
  <si>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</si>
  <si>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</si>
  <si>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</si>
  <si>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</si>
  <si>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</si>
  <si>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</si>
  <si>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</si>
  <si>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</si>
  <si>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</si>
  <si>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</si>
  <si>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</si>
  <si>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</si>
  <si>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</si>
  <si>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</si>
  <si>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</si>
  <si>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</si>
  <si>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</si>
  <si>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</si>
  <si>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</si>
  <si>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</si>
  <si>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</si>
  <si>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</si>
  <si>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</si>
  <si>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</si>
  <si>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</si>
  <si>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</si>
  <si>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</si>
  <si>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</si>
  <si>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</si>
  <si>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</si>
  <si>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</si>
  <si>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</si>
  <si>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</si>
  <si>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</si>
  <si>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</si>
  <si>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</si>
  <si>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</si>
  <si>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</si>
  <si>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</si>
  <si>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</si>
  <si>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</si>
  <si>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</si>
  <si>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</si>
  <si>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</si>
  <si>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</si>
  <si>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</si>
  <si>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</si>
  <si>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</si>
  <si>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</si>
  <si>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</si>
  <si>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</si>
  <si>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</si>
  <si>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</si>
  <si>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</si>
  <si>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</si>
  <si>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</si>
  <si>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</si>
  <si>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</si>
  <si>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</si>
  <si>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</si>
  <si>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</si>
  <si>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</si>
  <si>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</si>
  <si>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</si>
  <si>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</si>
  <si>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</si>
  <si>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</si>
  <si>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</si>
  <si>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</si>
  <si>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</si>
  <si>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</si>
  <si>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</si>
  <si>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</si>
  <si>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</si>
  <si>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</si>
  <si>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</si>
  <si>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</si>
  <si>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</si>
  <si>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</si>
  <si>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</si>
  <si>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</si>
  <si>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</si>
  <si>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</si>
  <si>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</si>
  <si>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</si>
  <si>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</si>
  <si>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</si>
  <si>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</si>
  <si>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</si>
  <si>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</si>
  <si>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</si>
  <si>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</si>
  <si>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</si>
  <si>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</si>
  <si>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</si>
  <si>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</si>
  <si>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</si>
  <si>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</si>
  <si>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</si>
  <si>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</si>
  <si>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</si>
  <si>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</si>
  <si>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</si>
  <si>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</si>
  <si>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</si>
  <si>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</si>
  <si>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</si>
  <si>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</si>
  <si>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</si>
  <si>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</si>
  <si>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</si>
  <si>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</si>
  <si>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</si>
  <si>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</si>
  <si>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</si>
  <si>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</si>
  <si>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</si>
  <si>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</si>
  <si>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</si>
  <si>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</si>
  <si>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</si>
  <si>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</si>
  <si>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</si>
  <si>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</si>
  <si>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</si>
  <si>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</si>
  <si>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</si>
  <si>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</si>
  <si>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</si>
  <si>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</si>
  <si>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</si>
  <si>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</si>
  <si>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</si>
  <si>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</si>
  <si>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</si>
  <si>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</si>
  <si>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</si>
  <si>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</si>
  <si>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</si>
  <si>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</si>
  <si>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</si>
  <si>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</si>
  <si>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</si>
  <si>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</si>
  <si>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</si>
  <si>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</si>
  <si>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</si>
  <si>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</si>
  <si>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</si>
  <si>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</si>
  <si>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</si>
  <si>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</si>
  <si>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</si>
  <si>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</si>
  <si>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</si>
  <si>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</si>
  <si>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</si>
  <si>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</si>
  <si>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</si>
  <si>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</si>
  <si>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</si>
  <si>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</si>
  <si>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</si>
  <si>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</si>
  <si>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</si>
  <si>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</si>
  <si>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</si>
  <si>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</si>
  <si>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</si>
  <si>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</si>
  <si>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</si>
  <si>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</si>
  <si>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</si>
  <si>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</si>
  <si>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</si>
  <si>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</si>
  <si>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</si>
  <si>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</si>
  <si>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</si>
  <si>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</si>
  <si>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</si>
  <si>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</si>
  <si>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</si>
  <si>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</si>
  <si>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</si>
  <si>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</si>
  <si>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</si>
  <si>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</si>
  <si>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</si>
  <si>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</si>
  <si>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</si>
  <si>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</si>
  <si>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</si>
  <si>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</si>
  <si>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</si>
  <si>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</si>
  <si>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</si>
  <si>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</si>
  <si>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</si>
  <si>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</si>
  <si>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</si>
  <si>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</si>
  <si>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</si>
  <si>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</si>
  <si>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</si>
  <si>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</si>
  <si>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</si>
  <si>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</si>
  <si>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</si>
  <si>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</si>
  <si>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</si>
  <si>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</si>
  <si>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</si>
  <si>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</si>
  <si>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</si>
  <si>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</si>
  <si>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</si>
  <si>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</si>
  <si>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</si>
  <si>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</si>
  <si>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</si>
  <si>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</si>
  <si>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</si>
  <si>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</si>
  <si>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</si>
  <si>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</si>
  <si>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</si>
  <si>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</si>
  <si>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</si>
  <si>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</si>
  <si>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</si>
  <si>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</si>
  <si>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</si>
  <si>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</si>
  <si>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</si>
  <si>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</si>
  <si>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</si>
  <si>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</si>
  <si>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</si>
  <si>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</si>
  <si>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</si>
  <si>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</si>
  <si>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</si>
  <si>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</si>
  <si>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</si>
  <si>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</si>
  <si>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</si>
  <si>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</si>
  <si>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</si>
  <si>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</si>
  <si>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</si>
  <si>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</si>
  <si>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</si>
  <si>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</si>
  <si>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</si>
  <si>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</si>
  <si>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</si>
  <si>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</si>
  <si>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</si>
  <si>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</si>
  <si>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</si>
  <si>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</si>
  <si>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</si>
  <si>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</si>
  <si>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</si>
  <si>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</si>
  <si>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</si>
  <si>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</si>
  <si>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</si>
  <si>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</si>
  <si>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</si>
  <si>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</si>
  <si>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</si>
  <si>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</si>
  <si>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</si>
  <si>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</si>
  <si>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</si>
  <si>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</si>
  <si>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</si>
  <si>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</si>
  <si>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</si>
  <si>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</si>
  <si>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</si>
  <si>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</si>
  <si>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</si>
  <si>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</si>
  <si>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</si>
  <si>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</si>
  <si>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</si>
  <si>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</si>
  <si>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</si>
  <si>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</si>
  <si>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</si>
  <si>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</si>
  <si>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</si>
  <si>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</si>
  <si>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</si>
  <si>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</si>
  <si>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</si>
  <si>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</si>
  <si>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</si>
  <si>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</si>
  <si>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</si>
  <si>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</si>
  <si>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</si>
  <si>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</si>
  <si>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</si>
  <si>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</si>
  <si>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</si>
  <si>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</si>
  <si>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</si>
  <si>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</si>
  <si>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</si>
  <si>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</si>
  <si>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</si>
  <si>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</si>
  <si>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</si>
  <si>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</si>
  <si>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</si>
  <si>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</si>
  <si>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</si>
  <si>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</si>
  <si>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</si>
  <si>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</si>
  <si>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</si>
  <si>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</si>
  <si>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</si>
  <si>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</si>
  <si>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</si>
  <si>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</si>
  <si>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</si>
  <si>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</si>
  <si>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</si>
  <si>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</si>
  <si>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</si>
  <si>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</si>
  <si>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</si>
  <si>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</si>
  <si>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</si>
  <si>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</si>
  <si>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</si>
  <si>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</si>
  <si>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</si>
  <si>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</si>
  <si>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</si>
  <si>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</si>
  <si>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</si>
  <si>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</si>
  <si>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</si>
  <si>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</si>
  <si>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</si>
  <si>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</si>
  <si>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</si>
  <si>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</si>
  <si>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</si>
  <si>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</si>
  <si>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</si>
  <si>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</si>
  <si>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</si>
  <si>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</si>
  <si>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</si>
  <si>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</si>
  <si>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</si>
  <si>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</si>
  <si>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</si>
  <si>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</si>
  <si>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</si>
  <si>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</si>
  <si>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</si>
  <si>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</si>
  <si>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</si>
  <si>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</si>
  <si>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</si>
  <si>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</si>
  <si>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</si>
  <si>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</si>
  <si>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</si>
  <si>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</si>
  <si>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</si>
  <si>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</si>
  <si>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</si>
  <si>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</si>
  <si>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</si>
  <si>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</si>
  <si>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</si>
  <si>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</si>
  <si>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</si>
  <si>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</si>
  <si>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</si>
  <si>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</si>
  <si>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</si>
  <si>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</si>
  <si>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</si>
  <si>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</si>
  <si>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</si>
  <si>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</si>
  <si>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</si>
  <si>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</si>
  <si>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</si>
  <si>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</si>
  <si>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</si>
  <si>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</si>
  <si>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</si>
  <si>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</si>
  <si>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</si>
  <si>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</si>
  <si>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</si>
  <si>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</si>
  <si>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</si>
  <si>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</si>
  <si>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</si>
  <si>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</si>
  <si>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</si>
  <si>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</si>
  <si>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</si>
  <si>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</si>
  <si>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</si>
  <si>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</si>
  <si>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</si>
  <si>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</si>
  <si>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</si>
  <si>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</si>
  <si>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</si>
  <si>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</si>
  <si>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</si>
  <si>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</si>
  <si>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</si>
  <si>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</si>
  <si>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</si>
  <si>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</si>
  <si>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</si>
  <si>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</si>
  <si>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</si>
  <si>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</si>
  <si>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</si>
  <si>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</si>
  <si>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</si>
  <si>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</si>
  <si>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</si>
  <si>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</si>
  <si>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</si>
  <si>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</si>
  <si>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</si>
  <si>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</si>
  <si>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</si>
  <si>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</si>
  <si>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</si>
  <si>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</si>
  <si>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</si>
  <si>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</si>
  <si>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</si>
  <si>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</si>
  <si>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</si>
  <si>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</si>
  <si>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</si>
  <si>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</si>
  <si>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</si>
  <si>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</si>
  <si>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</si>
  <si>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</si>
  <si>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</si>
  <si>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</si>
  <si>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</si>
  <si>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</si>
  <si>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</si>
  <si>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</si>
  <si>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</si>
  <si>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</si>
  <si>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</si>
  <si>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</si>
  <si>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</si>
  <si>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</si>
  <si>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</si>
  <si>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</si>
  <si>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</si>
  <si>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</si>
  <si>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</si>
  <si>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</si>
  <si>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</si>
  <si>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</si>
  <si>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</si>
  <si>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</si>
  <si>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</si>
  <si>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</si>
  <si>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</si>
  <si>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</si>
  <si>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</si>
  <si>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</si>
  <si>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</si>
  <si>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</si>
  <si>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</si>
  <si>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</si>
  <si>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</si>
  <si>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</si>
  <si>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</si>
  <si>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</si>
  <si>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</si>
  <si>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</si>
  <si>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</si>
  <si>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</si>
  <si>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</si>
  <si>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</si>
  <si>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</si>
  <si>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</si>
  <si>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</si>
  <si>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</si>
  <si>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</si>
  <si>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</si>
  <si>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</si>
  <si>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</si>
  <si>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</si>
  <si>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</si>
  <si>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</si>
  <si>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</si>
  <si>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</si>
  <si>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</si>
  <si>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</si>
  <si>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</si>
  <si>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</si>
  <si>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</si>
  <si>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</si>
  <si>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</si>
  <si>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</si>
  <si>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</si>
  <si>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</si>
  <si>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</si>
  <si>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</si>
  <si>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</si>
  <si>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</si>
  <si>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</si>
  <si>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</si>
  <si>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</si>
  <si>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</si>
  <si>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</si>
  <si>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</si>
  <si>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</si>
  <si>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</si>
  <si>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</si>
  <si>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</si>
  <si>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</si>
  <si>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</si>
  <si>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</si>
  <si>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</si>
  <si>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</si>
  <si>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</si>
  <si>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</si>
  <si>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</si>
  <si>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</si>
  <si>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</si>
  <si>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</si>
  <si>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</si>
  <si>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</si>
  <si>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</si>
  <si>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</si>
  <si>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</si>
  <si>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</si>
  <si>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</si>
  <si>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</si>
  <si>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</si>
  <si>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</si>
  <si>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</si>
  <si>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</si>
  <si>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</si>
  <si>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</si>
  <si>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</si>
  <si>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</si>
  <si>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</si>
  <si>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</si>
  <si>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</si>
  <si>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</si>
  <si>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</si>
  <si>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</si>
  <si>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</si>
  <si>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</si>
  <si>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</si>
  <si>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</si>
  <si>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</si>
  <si>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</si>
  <si>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</si>
  <si>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</si>
  <si>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</si>
  <si>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</si>
  <si>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</si>
  <si>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</si>
  <si>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</si>
  <si>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</si>
  <si>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</si>
  <si>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</si>
  <si>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</si>
  <si>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</si>
  <si>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</si>
  <si>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</si>
  <si>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</si>
  <si>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</si>
  <si>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</si>
  <si>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</si>
  <si>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</si>
  <si>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</si>
  <si>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</si>
  <si>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</si>
  <si>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</si>
  <si>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</si>
  <si>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</si>
  <si>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</si>
  <si>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</si>
  <si>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</si>
  <si>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</si>
  <si>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</si>
  <si>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</si>
  <si>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</si>
  <si>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</si>
  <si>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</si>
  <si>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</si>
  <si>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</si>
  <si>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</si>
  <si>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</si>
  <si>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</si>
  <si>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</si>
  <si>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</si>
  <si>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</si>
  <si>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</si>
  <si>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</si>
  <si>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</si>
  <si>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</si>
  <si>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</si>
  <si>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</si>
  <si>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</si>
  <si>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</si>
  <si>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</si>
  <si>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</si>
  <si>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</si>
  <si>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</si>
  <si>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</si>
  <si>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</si>
  <si>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</si>
  <si>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</si>
  <si>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</si>
  <si>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</si>
  <si>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</si>
  <si>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</si>
  <si>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</si>
  <si>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</si>
  <si>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</si>
  <si>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</si>
  <si>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</si>
  <si>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</si>
  <si>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</si>
  <si>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</si>
  <si>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</si>
  <si>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</si>
  <si>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</si>
  <si>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</si>
  <si>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</si>
  <si>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</si>
  <si>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</si>
  <si>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</si>
  <si>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</si>
  <si>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</si>
  <si>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</si>
  <si>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</si>
  <si>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</si>
  <si>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</si>
  <si>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</si>
  <si>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</si>
  <si>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</si>
  <si>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</si>
  <si>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</si>
  <si>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</si>
  <si>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</si>
  <si>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</si>
  <si>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</si>
  <si>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</si>
  <si>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</si>
  <si>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</si>
  <si>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</si>
  <si>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</si>
  <si>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</si>
  <si>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</si>
  <si>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</si>
  <si>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</si>
  <si>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</si>
  <si>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</si>
  <si>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</si>
  <si>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</si>
  <si>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</si>
  <si>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</si>
  <si>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</si>
  <si>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</si>
  <si>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</si>
  <si>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</si>
  <si>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</si>
  <si>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</si>
  <si>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</si>
  <si>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</si>
  <si>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</si>
  <si>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</si>
  <si>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</si>
  <si>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</si>
  <si>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</si>
  <si>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</si>
  <si>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</si>
  <si>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</si>
  <si>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</si>
  <si>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</si>
  <si>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</si>
  <si>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</si>
  <si>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</si>
  <si>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</si>
  <si>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</si>
  <si>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</si>
  <si>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</si>
  <si>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</si>
  <si>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</si>
  <si>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</si>
  <si>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</si>
  <si>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</si>
  <si>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</si>
  <si>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</si>
  <si>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</si>
  <si>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</si>
  <si>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</si>
  <si>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</si>
  <si>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</si>
  <si>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</si>
  <si>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</si>
  <si>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</si>
  <si>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</si>
  <si>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</si>
  <si>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</si>
  <si>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</si>
  <si>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</si>
  <si>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</si>
  <si>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</si>
  <si>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</si>
  <si>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</si>
  <si>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</si>
  <si>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</si>
  <si>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</si>
  <si>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</si>
  <si>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</si>
  <si>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</si>
  <si>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</si>
  <si>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</si>
  <si>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</si>
  <si>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</si>
  <si>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</si>
  <si>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</si>
  <si>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</si>
  <si>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</si>
  <si>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</si>
  <si>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</si>
  <si>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</si>
  <si>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</si>
  <si>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</si>
  <si>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</si>
  <si>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</si>
  <si>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</si>
  <si>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</si>
  <si>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</si>
  <si>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</si>
  <si>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</si>
  <si>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</si>
  <si>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</si>
  <si>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</si>
  <si>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</si>
  <si>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</si>
  <si>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</si>
  <si>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</si>
  <si>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</si>
  <si>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</si>
  <si>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</si>
  <si>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</si>
  <si>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</si>
  <si>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</si>
  <si>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</si>
  <si>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</si>
  <si>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</si>
  <si>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</si>
  <si>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</si>
  <si>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</si>
  <si>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</si>
  <si>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</si>
  <si>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</si>
  <si>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</si>
  <si>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</si>
  <si>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</si>
  <si>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</si>
  <si>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</si>
  <si>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</si>
  <si>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</si>
  <si>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</si>
  <si>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</si>
  <si>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</si>
  <si>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</si>
  <si>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</si>
  <si>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</si>
  <si>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</si>
  <si>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</si>
  <si>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</si>
  <si>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</si>
  <si>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</si>
  <si>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</si>
  <si>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</si>
  <si>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</si>
  <si>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</si>
  <si>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</si>
  <si>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</si>
  <si>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</si>
  <si>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</si>
  <si>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</si>
  <si>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</si>
  <si>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</si>
  <si>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</si>
  <si>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</si>
  <si>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</si>
  <si>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</si>
  <si>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</si>
  <si>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</si>
  <si>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</si>
  <si>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</si>
  <si>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</si>
  <si>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</si>
  <si>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</si>
  <si>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</si>
  <si>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</si>
  <si>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</si>
  <si>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</si>
  <si>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</si>
  <si>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</si>
  <si>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</si>
  <si>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</si>
  <si>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</si>
  <si>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</si>
  <si>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</si>
  <si>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</si>
  <si>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</si>
  <si>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</si>
  <si>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</si>
  <si>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</si>
  <si>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</si>
  <si>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</si>
  <si>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</si>
  <si>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</si>
  <si>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</si>
  <si>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</si>
  <si>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</si>
  <si>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</si>
  <si>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</si>
  <si>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</si>
  <si>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</si>
  <si>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</si>
  <si>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</si>
  <si>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</si>
  <si>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</si>
  <si>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</si>
  <si>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</si>
  <si>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</si>
  <si>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</si>
  <si>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</si>
  <si>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</si>
  <si>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</si>
  <si>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</si>
  <si>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</si>
  <si>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</si>
  <si>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</si>
  <si>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</si>
  <si>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</si>
  <si>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</si>
  <si>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</si>
  <si>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</si>
  <si>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</si>
  <si>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</si>
  <si>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</si>
  <si>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</si>
  <si>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</si>
  <si>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</si>
  <si>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</si>
  <si>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</si>
  <si>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</si>
  <si>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</si>
  <si>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</si>
  <si>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</si>
  <si>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</si>
  <si>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</si>
  <si>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</si>
  <si>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</si>
  <si>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</si>
  <si>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</si>
  <si>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</si>
  <si>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</si>
  <si>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</si>
  <si>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</si>
  <si>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</si>
  <si>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</si>
  <si>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</si>
  <si>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</si>
  <si>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</si>
  <si>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</si>
  <si>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</si>
  <si>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</si>
  <si>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</si>
  <si>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</si>
  <si>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</si>
  <si>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</si>
  <si>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</si>
  <si>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</si>
  <si>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</si>
  <si>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</si>
  <si>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</si>
  <si>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</si>
  <si>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</si>
  <si>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</si>
  <si>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</si>
  <si>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</si>
  <si>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</si>
  <si>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</si>
  <si>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</si>
  <si>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</si>
  <si>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</si>
  <si>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</si>
  <si>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</si>
  <si>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</si>
  <si>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</si>
  <si>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</si>
  <si>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</si>
  <si>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</si>
  <si>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</si>
  <si>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</si>
  <si>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</si>
  <si>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</si>
  <si>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</si>
  <si>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</si>
  <si>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</si>
  <si>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</si>
  <si>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</si>
  <si>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</si>
  <si>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</si>
  <si>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</si>
  <si>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</si>
  <si>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</si>
  <si>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</si>
  <si>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</si>
  <si>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</si>
  <si>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</si>
  <si>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</si>
  <si>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</si>
  <si>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</si>
  <si>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</si>
  <si>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</si>
  <si>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</si>
  <si>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</si>
  <si>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</si>
  <si>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</si>
  <si>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</si>
  <si>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</si>
  <si>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</si>
  <si>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</si>
  <si>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</si>
  <si>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</si>
  <si>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</si>
  <si>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</si>
  <si>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</si>
  <si>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</si>
  <si>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</si>
  <si>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</si>
  <si>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</si>
  <si>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</si>
  <si>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</si>
  <si>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</si>
  <si>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</si>
  <si>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</si>
  <si>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</si>
  <si>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</si>
  <si>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</si>
  <si>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</si>
  <si>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</si>
  <si>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</si>
  <si>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</si>
  <si>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</si>
  <si>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</si>
  <si>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</si>
  <si>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</si>
  <si>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</si>
  <si>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</si>
  <si>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</si>
  <si>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</si>
  <si>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</si>
  <si>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</si>
  <si>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</si>
  <si>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</si>
  <si>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</si>
  <si>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</si>
  <si>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</si>
  <si>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</si>
  <si>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</si>
  <si>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</si>
  <si>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</si>
  <si>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</si>
  <si>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</si>
  <si>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</si>
  <si>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</si>
  <si>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</si>
  <si>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</si>
  <si>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</si>
  <si>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</si>
  <si>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</si>
  <si>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</si>
  <si>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</si>
  <si>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</si>
  <si>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</si>
  <si>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</si>
  <si>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</si>
  <si>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</si>
  <si>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</si>
  <si>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</si>
  <si>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</si>
  <si>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</si>
  <si>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</si>
  <si>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</si>
  <si>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</si>
  <si>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</si>
  <si>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</si>
  <si>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</si>
  <si>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</si>
  <si>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</si>
  <si>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</si>
  <si>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</si>
  <si>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</si>
  <si>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</si>
  <si>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</si>
  <si>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</si>
  <si>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</si>
  <si>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</si>
  <si>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</si>
  <si>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</si>
  <si>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</si>
  <si>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</si>
  <si>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</si>
  <si>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</si>
  <si>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</si>
  <si>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</si>
  <si>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</si>
  <si>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</si>
  <si>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</si>
  <si>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</si>
  <si>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</si>
  <si>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</si>
  <si>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</si>
  <si>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</si>
  <si>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</si>
  <si>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</si>
  <si>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</si>
  <si>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</si>
  <si>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</si>
  <si>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</si>
  <si>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</si>
  <si>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</si>
  <si>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</si>
  <si>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</si>
  <si>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</si>
  <si>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</si>
  <si>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</si>
  <si>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</si>
  <si>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</si>
  <si>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</si>
  <si>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</si>
  <si>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</si>
  <si>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</si>
  <si>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</si>
  <si>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</si>
  <si>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</si>
  <si>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</si>
  <si>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</si>
  <si>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</si>
  <si>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</si>
  <si>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</si>
  <si>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</si>
  <si>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</si>
  <si>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</si>
  <si>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</si>
  <si>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</si>
  <si>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</si>
  <si>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</si>
  <si>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</si>
  <si>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</si>
  <si>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</si>
  <si>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</si>
  <si>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</si>
  <si>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</si>
  <si>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</si>
  <si>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</si>
  <si>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</si>
  <si>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</si>
  <si>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</si>
  <si>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</si>
  <si>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</si>
  <si>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</si>
  <si>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</si>
  <si>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</si>
  <si>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</si>
  <si>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</si>
  <si>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</si>
  <si>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</si>
  <si>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</si>
  <si>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</si>
  <si>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</si>
  <si>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</si>
  <si>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</si>
  <si>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</si>
  <si>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</si>
  <si>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</si>
  <si>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</si>
  <si>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</si>
  <si>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</si>
  <si>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</si>
  <si>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</si>
  <si>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</si>
  <si>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</si>
  <si>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</si>
  <si>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</si>
  <si>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</si>
  <si>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</si>
  <si>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</si>
  <si>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</si>
  <si>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</si>
  <si>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</si>
  <si>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</si>
  <si>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</si>
  <si>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</si>
  <si>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</si>
  <si>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</si>
  <si>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</si>
  <si>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</si>
  <si>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</si>
  <si>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</si>
  <si>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</si>
  <si>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</si>
  <si>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</si>
  <si>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</si>
  <si>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</si>
  <si>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</si>
  <si>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</si>
  <si>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</si>
  <si>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</si>
  <si>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</si>
  <si>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</si>
  <si>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</si>
  <si>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</si>
  <si>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</si>
  <si>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</si>
  <si>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</si>
  <si>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</si>
  <si>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</si>
  <si>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</si>
  <si>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</si>
  <si>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</si>
  <si>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</si>
  <si>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</si>
  <si>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</si>
  <si>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</si>
  <si>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</si>
  <si>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</si>
  <si>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</si>
  <si>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</si>
  <si>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</si>
  <si>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</si>
  <si>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</si>
  <si>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</si>
  <si>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</si>
  <si>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</si>
  <si>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</si>
  <si>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</si>
  <si>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</si>
  <si>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</si>
  <si>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</si>
  <si>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</si>
  <si>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</si>
  <si>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</si>
  <si>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</si>
  <si>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</si>
  <si>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</si>
  <si>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</si>
  <si>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</si>
  <si>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</si>
  <si>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</si>
  <si>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</si>
  <si>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</si>
  <si>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</si>
  <si>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</si>
  <si>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</si>
  <si>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</si>
  <si>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</si>
  <si>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</si>
  <si>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</si>
  <si>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</si>
  <si>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</si>
  <si>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</si>
  <si>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</si>
  <si>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</si>
  <si>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</si>
  <si>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</si>
  <si>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</si>
  <si>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</si>
  <si>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</si>
  <si>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</si>
  <si>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</si>
  <si>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</si>
  <si>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</si>
  <si>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</si>
  <si>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</si>
  <si>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</si>
  <si>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</si>
  <si>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</si>
  <si>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</si>
  <si>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</si>
  <si>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</si>
  <si>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</si>
  <si>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</si>
  <si>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</si>
  <si>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</si>
  <si>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</si>
  <si>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</si>
  <si>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</si>
  <si>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</si>
  <si>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</si>
  <si>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</si>
  <si>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</si>
  <si>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</si>
  <si>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</si>
  <si>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</si>
  <si>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</si>
  <si>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</si>
  <si>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</si>
  <si>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</si>
  <si>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</si>
  <si>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</si>
  <si>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</si>
  <si>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</si>
  <si>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</si>
  <si>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</si>
  <si>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</si>
  <si>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</si>
  <si>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</si>
  <si>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</si>
  <si>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</si>
  <si>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</si>
  <si>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</si>
  <si>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</si>
  <si>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</si>
  <si>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</si>
  <si>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</si>
  <si>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</si>
  <si>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</si>
  <si>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</si>
  <si>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</si>
  <si>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</si>
  <si>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</si>
  <si>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</si>
  <si>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</si>
  <si>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</si>
  <si>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</si>
  <si>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</si>
  <si>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</si>
  <si>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</si>
  <si>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</si>
  <si>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</si>
  <si>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</si>
  <si>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</si>
  <si>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</si>
  <si>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</si>
  <si>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</si>
  <si>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</si>
  <si>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</si>
  <si>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</si>
  <si>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</si>
  <si>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</si>
  <si>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</si>
  <si>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</si>
  <si>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</si>
  <si>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</si>
  <si>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</si>
  <si>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</si>
  <si>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</si>
  <si>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</si>
  <si>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</si>
  <si>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</si>
  <si>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</si>
  <si>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</si>
  <si>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</si>
  <si>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</si>
  <si>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</si>
  <si>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</si>
  <si>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</si>
  <si>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</si>
  <si>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</si>
  <si>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</si>
  <si>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</si>
  <si>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</si>
  <si>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</si>
  <si>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</si>
  <si>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</si>
  <si>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</si>
  <si>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</si>
  <si>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</si>
  <si>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</si>
  <si>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</si>
  <si>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</si>
  <si>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</si>
  <si>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</si>
  <si>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</si>
  <si>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</si>
  <si>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</si>
  <si>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</si>
  <si>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</si>
  <si>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</si>
  <si>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</si>
  <si>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</si>
  <si>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</si>
  <si>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</si>
  <si>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</si>
  <si>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</si>
  <si>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</si>
  <si>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</si>
  <si>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</si>
  <si>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</si>
  <si>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</si>
  <si>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</si>
  <si>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</si>
  <si>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</si>
  <si>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</si>
  <si>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</si>
  <si>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</si>
  <si>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</si>
  <si>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</si>
  <si>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</si>
  <si>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</si>
  <si>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</si>
  <si>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</si>
  <si>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</si>
  <si>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</si>
  <si>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</si>
  <si>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</si>
  <si>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</si>
  <si>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</si>
  <si>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</si>
  <si>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</si>
  <si>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</si>
  <si>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</si>
  <si>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</si>
  <si>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</si>
  <si>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</si>
  <si>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</si>
  <si>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</si>
  <si>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</si>
  <si>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</si>
  <si>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</si>
  <si>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</si>
  <si>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</si>
  <si>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</si>
  <si>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</si>
  <si>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</si>
  <si>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</si>
  <si>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</si>
  <si>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</si>
  <si>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</si>
  <si>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</si>
  <si>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</si>
  <si>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</si>
  <si>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</si>
  <si>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</si>
  <si>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</si>
  <si>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</si>
  <si>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</si>
  <si>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</si>
  <si>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</si>
  <si>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</si>
  <si>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</si>
  <si>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</si>
  <si>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</si>
  <si>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</si>
  <si>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</si>
  <si>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</si>
  <si>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</si>
  <si>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</si>
  <si>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</si>
  <si>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</si>
  <si>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</si>
  <si>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</si>
  <si>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</si>
  <si>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</si>
  <si>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</si>
  <si>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</si>
  <si>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</si>
  <si>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</si>
  <si>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</si>
  <si>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</si>
  <si>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</si>
  <si>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</si>
  <si>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</si>
  <si>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</si>
  <si>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</si>
  <si>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</si>
  <si>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</si>
  <si>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</si>
  <si>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</si>
  <si>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</si>
  <si>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</si>
  <si>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</si>
  <si>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</si>
  <si>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</si>
  <si>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</si>
  <si>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</si>
  <si>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</si>
  <si>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</si>
  <si>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</si>
  <si>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</si>
  <si>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</si>
  <si>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</si>
  <si>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</si>
  <si>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</si>
  <si>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</si>
  <si>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</si>
  <si>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</si>
  <si>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</si>
  <si>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</si>
  <si>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</si>
  <si>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</si>
  <si>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</si>
  <si>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</si>
  <si>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</si>
  <si>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</si>
  <si>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</si>
  <si>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</si>
  <si>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</si>
  <si>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</si>
  <si>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</si>
  <si>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</si>
  <si>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</si>
  <si>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</si>
  <si>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</si>
  <si>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</si>
  <si>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</si>
  <si>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</si>
  <si>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</si>
  <si>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</si>
  <si>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</si>
  <si>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</si>
  <si>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</si>
  <si>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</si>
  <si>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</si>
  <si>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</si>
  <si>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</si>
  <si>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</si>
  <si>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</si>
  <si>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</si>
  <si>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</si>
  <si>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</si>
  <si>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</si>
  <si>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</si>
  <si>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</si>
  <si>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</si>
  <si>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</si>
  <si>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</si>
  <si>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</si>
  <si>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</si>
  <si>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</si>
  <si>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</si>
  <si>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</si>
  <si>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</si>
  <si>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</si>
  <si>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</si>
  <si>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</si>
  <si>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</si>
  <si>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</si>
  <si>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</si>
  <si>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</si>
  <si>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</si>
  <si>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</si>
  <si>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</si>
  <si>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</si>
  <si>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</si>
  <si>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</si>
  <si>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</si>
  <si>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</si>
  <si>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</si>
  <si>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</si>
  <si>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</si>
  <si>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</si>
  <si>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</si>
  <si>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</si>
  <si>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</si>
  <si>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</si>
  <si>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</si>
  <si>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</si>
  <si>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</si>
  <si>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</si>
  <si>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</si>
  <si>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</si>
  <si>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</si>
  <si>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</si>
  <si>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</si>
  <si>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</si>
  <si>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</si>
  <si>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</si>
  <si>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</si>
  <si>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</si>
  <si>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</si>
  <si>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</si>
  <si>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</si>
  <si>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</si>
  <si>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</si>
  <si>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</si>
  <si>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</si>
  <si>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</si>
  <si>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</si>
  <si>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</si>
  <si>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</si>
  <si>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</si>
  <si>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</si>
  <si>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</si>
  <si>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</si>
  <si>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</si>
  <si>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</si>
  <si>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</si>
  <si>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</si>
  <si>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</si>
  <si>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</si>
  <si>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</si>
  <si>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</si>
  <si>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</si>
  <si>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</si>
  <si>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</si>
  <si>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</si>
  <si>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</si>
  <si>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</si>
  <si>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</si>
  <si>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</si>
  <si>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</si>
  <si>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</si>
  <si>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</si>
  <si>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</si>
  <si>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</si>
  <si>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</si>
  <si>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</si>
  <si>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</si>
  <si>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</si>
  <si>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</si>
  <si>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</si>
  <si>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</si>
  <si>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</si>
  <si>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</si>
  <si>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</si>
  <si>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</si>
  <si>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</si>
  <si>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</si>
  <si>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</si>
  <si>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</si>
  <si>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</si>
  <si>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</si>
  <si>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</si>
  <si>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</si>
  <si>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</si>
  <si>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</si>
  <si>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</si>
  <si>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</si>
  <si>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</si>
  <si>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</si>
  <si>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</si>
  <si>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</si>
  <si>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</si>
  <si>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</si>
  <si>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</si>
  <si>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</si>
  <si>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</si>
  <si>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</si>
  <si>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</si>
  <si>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</si>
  <si>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</si>
  <si>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</si>
  <si>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</si>
  <si>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</si>
  <si>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</si>
  <si>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</si>
  <si>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</si>
  <si>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</si>
  <si>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</si>
  <si>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</si>
  <si>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</si>
  <si>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</si>
  <si>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</si>
  <si>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</si>
  <si>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</si>
  <si>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</si>
  <si>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</si>
  <si>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</si>
  <si>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</si>
  <si>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</si>
  <si>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</si>
  <si>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</si>
  <si>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</si>
  <si>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</si>
  <si>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</si>
  <si>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</si>
  <si>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</si>
  <si>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</si>
  <si>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</si>
  <si>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</si>
  <si>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</si>
  <si>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</si>
  <si>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</si>
  <si>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</si>
  <si>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</si>
  <si>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</si>
  <si>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</si>
  <si>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</si>
  <si>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</si>
  <si>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</si>
  <si>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</si>
  <si>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</si>
  <si>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</si>
  <si>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</si>
  <si>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</si>
  <si>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</si>
  <si>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</si>
  <si>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</si>
  <si>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</si>
  <si>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</si>
  <si>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</si>
  <si>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</si>
  <si>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</si>
  <si>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</si>
  <si>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</si>
  <si>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</si>
  <si>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</si>
  <si>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</si>
  <si>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</si>
  <si>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</si>
  <si>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</si>
  <si>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</si>
  <si>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</si>
  <si>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</si>
  <si>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</si>
  <si>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</si>
  <si>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</si>
  <si>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</si>
  <si>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</si>
  <si>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</si>
  <si>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</si>
  <si>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</si>
  <si>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</si>
  <si>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</si>
  <si>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</si>
  <si>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</si>
  <si>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</si>
  <si>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</si>
  <si>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</si>
  <si>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</si>
  <si>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</si>
  <si>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</si>
  <si>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</si>
  <si>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</si>
  <si>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</si>
  <si>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</si>
  <si>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</si>
  <si>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</si>
  <si>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</si>
  <si>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</si>
  <si>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</si>
  <si>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</si>
  <si>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</si>
  <si>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</si>
  <si>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</si>
  <si>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</si>
  <si>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</si>
  <si>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</si>
  <si>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</si>
  <si>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</si>
  <si>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</si>
  <si>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</si>
  <si>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</si>
  <si>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</si>
  <si>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</si>
  <si>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</si>
  <si>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</si>
  <si>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</si>
  <si>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</si>
  <si>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</si>
  <si>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</si>
  <si>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</si>
  <si>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</si>
  <si>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</si>
  <si>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</si>
  <si>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</si>
  <si>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</si>
  <si>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</si>
  <si>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</si>
  <si>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</si>
  <si>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</si>
  <si>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</si>
  <si>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</si>
  <si>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</si>
  <si>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</si>
  <si>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</si>
  <si>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</si>
  <si>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</si>
  <si>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</si>
  <si>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</si>
  <si>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</si>
  <si>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</si>
  <si>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</si>
  <si>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</si>
  <si>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</si>
  <si>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</si>
  <si>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</si>
  <si>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</si>
  <si>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</si>
  <si>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</si>
  <si>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</si>
  <si>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</si>
  <si>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</si>
  <si>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</si>
  <si>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</si>
  <si>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</si>
  <si>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</si>
  <si>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</si>
  <si>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</si>
  <si>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</si>
  <si>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</si>
  <si>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</si>
  <si>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</si>
  <si>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</si>
  <si>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</si>
  <si>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</si>
  <si>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</si>
  <si>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</si>
  <si>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</si>
  <si>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</si>
  <si>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</si>
  <si>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</si>
  <si>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</si>
  <si>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</si>
  <si>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</si>
  <si>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</si>
  <si>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</si>
  <si>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</si>
  <si>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</si>
  <si>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</si>
  <si>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</si>
  <si>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</si>
  <si>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</si>
  <si>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</si>
  <si>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</si>
  <si>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</si>
  <si>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</si>
  <si>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</si>
  <si>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</si>
  <si>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</si>
  <si>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</si>
  <si>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</si>
  <si>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</si>
  <si>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</si>
  <si>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</si>
  <si>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</si>
  <si>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</si>
  <si>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</si>
  <si>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</si>
  <si>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</si>
  <si>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</si>
  <si>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</si>
  <si>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</si>
  <si>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</si>
  <si>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</si>
  <si>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</si>
  <si>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</si>
  <si>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</si>
  <si>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</si>
  <si>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</si>
  <si>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</si>
  <si>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</si>
  <si>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</si>
  <si>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</si>
  <si>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</si>
  <si>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</si>
  <si>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</si>
  <si>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</si>
  <si>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</si>
  <si>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</si>
  <si>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</si>
  <si>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</si>
  <si>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</si>
  <si>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</si>
  <si>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</si>
  <si>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</si>
  <si>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</si>
  <si>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</si>
  <si>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</si>
  <si>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</si>
  <si>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</si>
  <si>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</si>
  <si>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</si>
  <si>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</si>
  <si>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</si>
  <si>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</si>
  <si>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</si>
  <si>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</si>
  <si>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</si>
  <si>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</si>
  <si>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</si>
  <si>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</si>
  <si>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</si>
  <si>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</si>
  <si>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</si>
  <si>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</si>
  <si>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</si>
  <si>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</si>
  <si>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</si>
  <si>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</si>
  <si>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</si>
  <si>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</si>
  <si>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</si>
  <si>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</si>
  <si>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</si>
  <si>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</si>
  <si>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</si>
  <si>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</si>
  <si>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</si>
  <si>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</si>
  <si>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</si>
  <si>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</si>
  <si>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</si>
  <si>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</si>
  <si>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</si>
  <si>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</si>
  <si>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</si>
  <si>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</si>
  <si>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</si>
  <si>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</si>
  <si>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</si>
  <si>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</si>
  <si>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</si>
  <si>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</si>
  <si>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</si>
  <si>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</si>
  <si>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</si>
  <si>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</si>
  <si>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</si>
  <si>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</si>
  <si>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</si>
  <si>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</si>
  <si>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</si>
  <si>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</si>
  <si>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</si>
  <si>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</si>
  <si>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</si>
  <si>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</si>
  <si>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</si>
  <si>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</si>
  <si>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</si>
  <si>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</si>
  <si>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</si>
  <si>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</si>
  <si>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</si>
  <si>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</si>
  <si>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</si>
  <si>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</si>
  <si>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</si>
  <si>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</si>
  <si>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</si>
  <si>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</si>
  <si>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</si>
  <si>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</si>
  <si>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</si>
  <si>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</si>
  <si>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</si>
  <si>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</si>
  <si>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</si>
  <si>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</si>
  <si>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</si>
  <si>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</si>
  <si>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</si>
  <si>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</si>
  <si>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</si>
  <si>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</si>
  <si>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</si>
  <si>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</si>
  <si>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</si>
  <si>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</si>
  <si>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</si>
  <si>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</si>
  <si>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</si>
  <si>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</si>
  <si>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</si>
  <si>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</si>
  <si>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</si>
  <si>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</si>
  <si>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</si>
  <si>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</si>
  <si>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</si>
  <si>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</si>
  <si>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</si>
  <si>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</si>
  <si>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</si>
  <si>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</si>
  <si>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</si>
  <si>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</si>
  <si>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</si>
  <si>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</si>
  <si>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</si>
  <si>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</si>
  <si>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</si>
  <si>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</si>
  <si>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</si>
  <si>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</si>
  <si>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</si>
  <si>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</si>
  <si>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</si>
  <si>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</si>
  <si>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</si>
  <si>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</si>
  <si>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</si>
  <si>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</si>
  <si>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</si>
  <si>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</si>
  <si>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</si>
  <si>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</si>
  <si>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</si>
  <si>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</si>
  <si>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</si>
  <si>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</si>
  <si>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</si>
  <si>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</si>
  <si>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</si>
  <si>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</si>
  <si>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</si>
  <si>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</si>
  <si>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</si>
  <si>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</si>
  <si>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</si>
  <si>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</si>
  <si>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</si>
  <si>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</si>
  <si>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</si>
  <si>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</si>
  <si>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</si>
  <si>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</si>
  <si>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</si>
  <si>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</si>
  <si>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</si>
  <si>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</si>
  <si>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</si>
  <si>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</si>
  <si>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</si>
  <si>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</si>
  <si>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</si>
  <si>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</si>
  <si>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</si>
  <si>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</si>
  <si>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</si>
  <si>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</si>
  <si>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</si>
  <si>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</si>
  <si>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</si>
  <si>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</si>
  <si>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</si>
  <si>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</si>
  <si>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</si>
  <si>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</si>
  <si>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</si>
  <si>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</si>
  <si>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</si>
  <si>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</si>
  <si>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</si>
  <si>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</si>
  <si>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</si>
  <si>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</si>
  <si>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</si>
  <si>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</si>
  <si>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</si>
  <si>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</si>
  <si>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</si>
  <si>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</si>
  <si>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</si>
  <si>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</si>
  <si>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</si>
  <si>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</si>
  <si>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</si>
  <si>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</si>
  <si>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</si>
  <si>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</si>
  <si>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</si>
  <si>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</si>
  <si>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</si>
  <si>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</si>
  <si>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</si>
  <si>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</si>
  <si>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</si>
  <si>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</si>
  <si>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</si>
  <si>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</si>
  <si>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</si>
  <si>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</si>
  <si>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</si>
  <si>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</si>
  <si>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</si>
  <si>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</si>
  <si>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</si>
  <si>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</si>
  <si>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</si>
  <si>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</si>
  <si>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</si>
  <si>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</si>
  <si>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</si>
  <si>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</si>
  <si>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</si>
  <si>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</si>
  <si>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</si>
  <si>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</si>
  <si>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</si>
  <si>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</si>
  <si>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</si>
  <si>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</si>
  <si>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</si>
  <si>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</si>
  <si>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</si>
  <si>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</si>
  <si>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</si>
  <si>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</si>
  <si>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</si>
  <si>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</si>
  <si>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</si>
  <si>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</si>
  <si>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</si>
  <si>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</si>
  <si>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</si>
  <si>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</si>
  <si>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</si>
  <si>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</si>
  <si>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</si>
  <si>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</si>
  <si>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</si>
  <si>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</si>
  <si>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</si>
  <si>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</si>
  <si>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</si>
  <si>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</si>
  <si>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</si>
  <si>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</si>
  <si>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</si>
  <si>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</si>
  <si>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</si>
  <si>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</si>
  <si>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</si>
  <si>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</si>
  <si>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</si>
  <si>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</si>
  <si>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</si>
  <si>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</si>
  <si>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</si>
  <si>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</si>
  <si>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</si>
  <si>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</si>
  <si>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</si>
  <si>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</si>
  <si>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</si>
  <si>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</si>
  <si>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</si>
  <si>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</si>
  <si>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</si>
  <si>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</si>
  <si>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</si>
  <si>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</si>
  <si>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</si>
  <si>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</si>
  <si>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</si>
  <si>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</si>
  <si>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</si>
  <si>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</si>
  <si>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</si>
  <si>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</si>
  <si>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</si>
  <si>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</si>
  <si>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</si>
  <si>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</si>
  <si>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</si>
  <si>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</si>
  <si>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</si>
  <si>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</si>
  <si>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</si>
  <si>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</si>
  <si>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</si>
  <si>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</si>
  <si>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</si>
  <si>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</si>
  <si>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</si>
  <si>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</si>
  <si>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</si>
  <si>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</si>
  <si>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</si>
  <si>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</si>
  <si>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</si>
  <si>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</si>
  <si>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</si>
  <si>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</si>
  <si>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</si>
  <si>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</si>
  <si>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</si>
  <si>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</si>
  <si>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</si>
  <si>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</si>
  <si>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</si>
  <si>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</si>
  <si>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</si>
  <si>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</si>
  <si>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</si>
  <si>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</si>
  <si>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</si>
  <si>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</si>
  <si>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</si>
  <si>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</si>
  <si>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</si>
  <si>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</si>
  <si>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</si>
  <si>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</si>
  <si>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</si>
  <si>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</si>
  <si>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</si>
  <si>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</si>
  <si>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</si>
  <si>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</si>
  <si>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</si>
  <si>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</si>
  <si>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</si>
  <si>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</si>
  <si>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</si>
  <si>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</si>
  <si>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</si>
  <si>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</si>
  <si>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</si>
  <si>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</si>
  <si>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</si>
  <si>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</si>
  <si>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</si>
  <si>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</si>
  <si>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</si>
  <si>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</si>
  <si>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</si>
  <si>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</si>
  <si>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</si>
  <si>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</si>
  <si>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</si>
  <si>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</si>
  <si>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</si>
  <si>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</si>
  <si>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</si>
  <si>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</si>
  <si>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</si>
  <si>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</si>
  <si>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</si>
  <si>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</si>
  <si>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</si>
  <si>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</si>
  <si>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</si>
  <si>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</si>
  <si>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</si>
  <si>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</si>
  <si>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</si>
  <si>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</si>
  <si>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</si>
  <si>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</si>
  <si>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</si>
  <si>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</si>
  <si>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</si>
  <si>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</si>
  <si>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</si>
  <si>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</si>
  <si>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</si>
  <si>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</si>
  <si>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</si>
  <si>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</si>
  <si>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</si>
  <si>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</si>
  <si>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</si>
  <si>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</si>
  <si>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</si>
  <si>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</si>
  <si>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</si>
  <si>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</si>
  <si>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</si>
  <si>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</si>
  <si>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</si>
  <si>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</si>
  <si>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</si>
  <si>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</si>
  <si>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</si>
  <si>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</si>
  <si>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</si>
  <si>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</si>
  <si>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</si>
  <si>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</si>
  <si>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</si>
  <si>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</si>
  <si>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</si>
  <si>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</si>
  <si>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</si>
  <si>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</si>
  <si>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</si>
  <si>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</si>
  <si>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</si>
  <si>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</si>
  <si>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</si>
  <si>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</si>
  <si>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</si>
  <si>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</si>
  <si>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</si>
  <si>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</si>
  <si>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</si>
  <si>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</si>
  <si>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</si>
  <si>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</si>
  <si>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</si>
  <si>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</si>
  <si>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</si>
  <si>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</si>
  <si>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</si>
  <si>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</si>
  <si>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</si>
  <si>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</si>
  <si>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</si>
  <si>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</si>
  <si>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</si>
  <si>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</si>
  <si>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</si>
  <si>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</si>
  <si>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</si>
  <si>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</si>
  <si>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</si>
  <si>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</si>
  <si>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</si>
  <si>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</si>
  <si>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</si>
  <si>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</si>
  <si>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</si>
  <si>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</si>
  <si>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</si>
  <si>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</si>
  <si>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</si>
  <si>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</si>
  <si>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</si>
  <si>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</si>
  <si>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</si>
  <si>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</si>
  <si>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</si>
  <si>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</si>
  <si>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</si>
  <si>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</si>
  <si>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</si>
  <si>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</si>
  <si>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</si>
  <si>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</si>
  <si>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</si>
  <si>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</si>
  <si>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</si>
  <si>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</si>
  <si>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</si>
  <si>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</si>
  <si>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</si>
  <si>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</si>
  <si>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</si>
  <si>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</si>
  <si>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</si>
  <si>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</si>
  <si>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</si>
  <si>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</si>
  <si>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</si>
  <si>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</si>
  <si>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</si>
  <si>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</si>
  <si>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</si>
  <si>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</si>
  <si>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</si>
  <si>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</si>
  <si>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</si>
  <si>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</si>
  <si>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</si>
  <si>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</si>
  <si>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</si>
  <si>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</si>
  <si>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</si>
  <si>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</si>
  <si>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</si>
  <si>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</si>
  <si>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</si>
  <si>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</si>
  <si>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</si>
  <si>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</si>
  <si>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</si>
  <si>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</si>
  <si>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</si>
  <si>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</si>
  <si>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</si>
  <si>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</si>
  <si>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</si>
  <si>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</si>
  <si>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</si>
  <si>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</si>
  <si>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</si>
  <si>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</si>
  <si>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</si>
  <si>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</si>
  <si>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</si>
  <si>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</si>
  <si>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</si>
  <si>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</si>
  <si>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</si>
  <si>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</si>
  <si>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</si>
  <si>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</si>
  <si>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</si>
  <si>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</si>
  <si>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</si>
  <si>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</si>
  <si>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</si>
  <si>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</si>
  <si>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</si>
  <si>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</si>
  <si>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</si>
  <si>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</si>
  <si>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</si>
  <si>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</si>
  <si>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</si>
  <si>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</si>
  <si>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</si>
  <si>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</si>
  <si>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</si>
  <si>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</si>
  <si>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</si>
  <si>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</si>
  <si>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</si>
  <si>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</si>
  <si>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</si>
  <si>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</si>
  <si>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</si>
  <si>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</si>
  <si>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</si>
  <si>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</si>
  <si>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</si>
  <si>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</si>
  <si>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</si>
  <si>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</si>
  <si>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</si>
  <si>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</si>
  <si>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</si>
  <si>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</si>
  <si>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</si>
  <si>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</si>
  <si>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</si>
  <si>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</si>
  <si>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</si>
  <si>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</si>
  <si>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</si>
  <si>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</si>
  <si>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</si>
  <si>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</si>
  <si>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</si>
  <si>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</si>
  <si>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</si>
  <si>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</si>
  <si>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</si>
  <si>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</si>
  <si>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</si>
  <si>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</si>
  <si>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</si>
  <si>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</si>
  <si>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</si>
  <si>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</si>
  <si>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</si>
  <si>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</si>
  <si>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</si>
  <si>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</si>
  <si>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</si>
  <si>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</si>
  <si>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</si>
  <si>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</si>
  <si>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</si>
  <si>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</si>
  <si>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</si>
  <si>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</si>
  <si>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</si>
  <si>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</si>
  <si>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</si>
  <si>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</si>
  <si>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</si>
  <si>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</si>
  <si>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</si>
  <si>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</si>
  <si>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</si>
  <si>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</si>
  <si>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</si>
  <si>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</si>
  <si>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</si>
  <si>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</si>
  <si>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</si>
  <si>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</si>
  <si>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</si>
  <si>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</si>
  <si>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</si>
  <si>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</si>
  <si>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</si>
  <si>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</si>
  <si>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</si>
  <si>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</si>
  <si>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</si>
  <si>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</si>
  <si>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</si>
  <si>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</si>
  <si>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</si>
  <si>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</si>
  <si>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</si>
  <si>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</si>
  <si>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</si>
  <si>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</si>
  <si>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</si>
  <si>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</si>
  <si>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</si>
  <si>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</si>
  <si>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</si>
  <si>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</si>
  <si>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</si>
  <si>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</si>
  <si>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</si>
  <si>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</si>
  <si>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</si>
  <si>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</si>
  <si>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</si>
  <si>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</si>
  <si>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</si>
  <si>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</si>
  <si>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</si>
  <si>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</si>
  <si>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</si>
  <si>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</si>
  <si>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</si>
  <si>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</si>
  <si>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</si>
  <si>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</si>
  <si>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</si>
  <si>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</si>
  <si>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</si>
  <si>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</si>
  <si>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</si>
  <si>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</si>
  <si>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</si>
  <si>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</si>
  <si>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</si>
  <si>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</si>
  <si>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</si>
  <si>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</si>
  <si>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</si>
  <si>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</si>
  <si>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</si>
  <si>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</si>
  <si>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</si>
  <si>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</si>
  <si>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</si>
  <si>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</si>
  <si>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</si>
  <si>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</si>
  <si>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</si>
  <si>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</si>
  <si>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</si>
  <si>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</si>
  <si>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</si>
  <si>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</si>
  <si>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</si>
  <si>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</si>
  <si>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</si>
  <si>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</si>
  <si>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</si>
  <si>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</si>
  <si>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</si>
  <si>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</si>
  <si>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</si>
  <si>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</si>
  <si>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</si>
  <si>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</si>
  <si>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</si>
  <si>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</si>
  <si>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</si>
  <si>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</si>
  <si>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</si>
  <si>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</si>
  <si>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</si>
  <si>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</si>
  <si>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</si>
  <si>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</si>
  <si>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</si>
  <si>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</si>
  <si>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</si>
  <si>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</si>
  <si>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</si>
  <si>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</si>
  <si>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</si>
  <si>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</si>
  <si>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</si>
  <si>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</si>
  <si>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</si>
  <si>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</si>
  <si>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</si>
  <si>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</si>
  <si>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</si>
  <si>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</si>
  <si>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</si>
  <si>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</si>
  <si>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</si>
  <si>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</si>
  <si>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</si>
  <si>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</si>
  <si>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</si>
  <si>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</si>
  <si>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</si>
  <si>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</si>
  <si>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</si>
  <si>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</si>
  <si>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</si>
  <si>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</si>
  <si>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</si>
  <si>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</si>
  <si>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</si>
  <si>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</si>
  <si>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</si>
  <si>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</si>
  <si>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</si>
  <si>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</si>
  <si>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</si>
  <si>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</si>
  <si>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</si>
  <si>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</si>
  <si>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</si>
  <si>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</si>
  <si>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</si>
  <si>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</si>
  <si>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</si>
  <si>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</si>
  <si>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</si>
  <si>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</si>
  <si>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</si>
  <si>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</si>
  <si>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</si>
  <si>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</si>
  <si>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</si>
  <si>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</si>
  <si>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</si>
  <si>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</si>
  <si>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</si>
  <si>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</si>
  <si>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</si>
  <si>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</si>
  <si>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</si>
  <si>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</si>
  <si>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</si>
  <si>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</si>
  <si>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</si>
  <si>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</si>
  <si>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</si>
  <si>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</si>
  <si>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</si>
  <si>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</si>
  <si>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</si>
  <si>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</si>
  <si>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</si>
  <si>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</si>
  <si>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</si>
  <si>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</si>
  <si>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</si>
  <si>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</si>
  <si>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</si>
  <si>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</si>
  <si>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</si>
  <si>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</si>
  <si>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</si>
  <si>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</si>
  <si>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</si>
  <si>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</si>
  <si>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</si>
  <si>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</si>
  <si>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</si>
  <si>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</si>
  <si>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</si>
  <si>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</si>
  <si>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</si>
  <si>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</si>
  <si>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</si>
  <si>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</si>
  <si>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</si>
  <si>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</si>
  <si>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</si>
  <si>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</si>
  <si>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</si>
  <si>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</si>
  <si>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</si>
  <si>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</si>
  <si>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</si>
  <si>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</si>
  <si>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</si>
  <si>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</si>
  <si>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</si>
  <si>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</si>
  <si>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</si>
  <si>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</si>
  <si>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</si>
  <si>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</si>
  <si>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</si>
  <si>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</si>
  <si>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</si>
  <si>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</si>
  <si>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</si>
  <si>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</si>
  <si>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</si>
  <si>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</si>
  <si>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</si>
  <si>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</si>
  <si>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</si>
  <si>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</si>
  <si>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</si>
  <si>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</si>
  <si>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</si>
  <si>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</si>
  <si>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</si>
  <si>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</si>
  <si>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</si>
  <si>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</si>
  <si>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</si>
  <si>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</si>
  <si>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</si>
  <si>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</si>
  <si>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</si>
  <si>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</si>
  <si>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</si>
  <si>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</si>
  <si>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</si>
  <si>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</si>
  <si>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</si>
  <si>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</si>
  <si>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</si>
  <si>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</si>
  <si>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</si>
  <si>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</si>
  <si>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</si>
  <si>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</si>
  <si>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</si>
  <si>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</si>
  <si>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</si>
  <si>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</si>
  <si>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</si>
  <si>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</si>
  <si>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</si>
  <si>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</si>
  <si>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</si>
  <si>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</si>
  <si>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</si>
  <si>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</si>
  <si>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</si>
  <si>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</si>
  <si>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</si>
  <si>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</si>
  <si>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</si>
  <si>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</si>
  <si>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</si>
  <si>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</si>
  <si>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</si>
  <si>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</si>
  <si>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</si>
  <si>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</si>
  <si>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</si>
  <si>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</si>
  <si>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</si>
  <si>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</si>
  <si>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</si>
  <si>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</si>
  <si>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</si>
  <si>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</si>
  <si>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</si>
  <si>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</si>
  <si>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</si>
  <si>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</si>
  <si>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</si>
  <si>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</si>
  <si>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</si>
  <si>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</si>
  <si>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</si>
  <si>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</si>
  <si>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</si>
  <si>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</si>
  <si>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</si>
  <si>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</si>
  <si>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</si>
  <si>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</si>
  <si>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</si>
  <si>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</si>
  <si>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</si>
  <si>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</si>
  <si>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</si>
  <si>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</si>
  <si>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</si>
  <si>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</si>
  <si>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</si>
  <si>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</si>
  <si>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</si>
  <si>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</si>
  <si>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</si>
  <si>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</si>
  <si>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</si>
  <si>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</si>
  <si>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</si>
  <si>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</si>
  <si>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</si>
  <si>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</si>
  <si>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</si>
  <si>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</si>
  <si>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</si>
  <si>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</si>
  <si>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</si>
  <si>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</si>
  <si>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</si>
  <si>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</si>
  <si>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</si>
  <si>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</si>
  <si>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</si>
  <si>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</si>
  <si>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</si>
  <si>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</si>
  <si>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</si>
  <si>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</si>
  <si>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</si>
  <si>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</si>
  <si>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</si>
  <si>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</si>
  <si>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</si>
  <si>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</si>
  <si>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</si>
  <si>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</si>
  <si>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</si>
  <si>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</si>
  <si>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</si>
  <si>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</si>
  <si>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</si>
  <si>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</si>
  <si>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</si>
  <si>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</si>
  <si>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</si>
  <si>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</si>
  <si>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</si>
  <si>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</si>
  <si>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</si>
  <si>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</si>
  <si>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</si>
  <si>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</si>
  <si>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</si>
  <si>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</si>
  <si>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</si>
  <si>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</si>
  <si>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</si>
  <si>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</si>
  <si>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</si>
  <si>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</si>
  <si>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</si>
  <si>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</si>
  <si>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</si>
  <si>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</si>
  <si>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</si>
  <si>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</si>
  <si>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</si>
  <si>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</si>
  <si>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</si>
  <si>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</si>
  <si>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</si>
  <si>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</si>
  <si>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</si>
  <si>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</si>
  <si>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</si>
  <si>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</si>
  <si>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</si>
  <si>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</si>
  <si>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</si>
  <si>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</si>
  <si>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</si>
  <si>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</si>
  <si>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</si>
  <si>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</si>
  <si>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</si>
  <si>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</si>
  <si>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</si>
  <si>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</si>
  <si>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</si>
  <si>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</si>
  <si>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</si>
  <si>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</si>
  <si>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</si>
  <si>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</si>
  <si>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</si>
  <si>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</si>
  <si>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</si>
  <si>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</si>
  <si>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</si>
  <si>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</si>
  <si>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</si>
  <si>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</si>
  <si>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</si>
  <si>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</si>
  <si>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</si>
  <si>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</si>
  <si>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</si>
  <si>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</si>
  <si>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</si>
  <si>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</si>
  <si>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</si>
  <si>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</si>
  <si>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</si>
  <si>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</si>
  <si>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</si>
  <si>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</si>
  <si>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</si>
  <si>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</si>
  <si>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</si>
  <si>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</si>
  <si>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</si>
  <si>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</si>
  <si>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</si>
  <si>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</si>
  <si>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</si>
  <si>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</si>
  <si>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</si>
  <si>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</si>
  <si>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</si>
  <si>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</si>
  <si>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</si>
  <si>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</si>
  <si>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</si>
  <si>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</si>
  <si>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</si>
  <si>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</si>
  <si>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</si>
  <si>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</si>
  <si>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</si>
  <si>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</si>
  <si>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</si>
  <si>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</si>
  <si>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</si>
  <si>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</si>
  <si>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</si>
  <si>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</si>
  <si>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</si>
  <si>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</si>
  <si>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</si>
  <si>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</si>
  <si>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</si>
  <si>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</si>
  <si>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</si>
  <si>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</si>
  <si>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</si>
  <si>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</si>
  <si>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</si>
  <si>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</si>
  <si>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</si>
  <si>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</si>
  <si>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</si>
  <si>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</si>
  <si>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</si>
  <si>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</si>
  <si>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</si>
  <si>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</si>
  <si>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</si>
  <si>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</si>
  <si>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</si>
  <si>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</si>
  <si>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</si>
  <si>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</si>
  <si>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</si>
  <si>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</si>
  <si>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</si>
  <si>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</si>
  <si>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</si>
  <si>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</si>
  <si>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</si>
  <si>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</si>
  <si>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</si>
  <si>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</si>
  <si>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</si>
  <si>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</si>
  <si>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</si>
  <si>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</si>
  <si>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</si>
  <si>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</si>
  <si>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</si>
  <si>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</si>
  <si>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</si>
  <si>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</si>
  <si>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</si>
  <si>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</si>
  <si>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</si>
  <si>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</si>
  <si>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</si>
  <si>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</si>
  <si>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</si>
  <si>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</si>
  <si>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</si>
  <si>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</si>
  <si>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</si>
  <si>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</si>
  <si>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</si>
  <si>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</si>
  <si>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</si>
  <si>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</si>
  <si>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</si>
  <si>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</si>
  <si>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</si>
  <si>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</si>
  <si>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</si>
  <si>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</si>
  <si>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</si>
  <si>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</si>
  <si>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</si>
  <si>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</si>
  <si>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</si>
  <si>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</si>
  <si>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</si>
  <si>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</si>
  <si>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</si>
  <si>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</si>
  <si>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</si>
  <si>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</si>
  <si>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</si>
  <si>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</si>
  <si>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</si>
  <si>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</si>
  <si>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</si>
  <si>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</si>
  <si>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</si>
  <si>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</si>
  <si>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</si>
  <si>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</si>
  <si>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</si>
  <si>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</si>
  <si>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</si>
  <si>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</si>
  <si>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</si>
  <si>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</si>
  <si>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</si>
  <si>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</si>
  <si>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</si>
  <si>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</si>
  <si>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</si>
  <si>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</si>
  <si>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</si>
  <si>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</si>
  <si>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</si>
  <si>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</si>
  <si>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</si>
  <si>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</si>
  <si>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</si>
  <si>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</si>
  <si>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</si>
  <si>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</si>
  <si>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</si>
  <si>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</si>
  <si>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</si>
  <si>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</si>
  <si>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</si>
  <si>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</si>
  <si>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</si>
  <si>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</si>
  <si>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</si>
  <si>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</si>
  <si>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</si>
  <si>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</si>
  <si>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</si>
  <si>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</si>
  <si>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</si>
  <si>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</si>
  <si>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</si>
  <si>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</si>
  <si>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</si>
  <si>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</si>
  <si>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</si>
  <si>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</si>
  <si>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</si>
  <si>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</si>
  <si>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</si>
  <si>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</si>
  <si>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</si>
  <si>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</si>
  <si>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</si>
  <si>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</si>
  <si>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</si>
  <si>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</si>
  <si>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</si>
  <si>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</si>
  <si>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</si>
  <si>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</si>
  <si>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</si>
  <si>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</si>
  <si>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</si>
  <si>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</si>
  <si>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</si>
  <si>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</si>
  <si>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</si>
  <si>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</si>
  <si>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</si>
  <si>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</si>
  <si>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</si>
  <si>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</si>
  <si>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</si>
  <si>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</si>
  <si>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</si>
  <si>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</si>
  <si>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</si>
  <si>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</si>
  <si>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</si>
  <si>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</si>
  <si>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</si>
  <si>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</si>
  <si>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</si>
  <si>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</si>
  <si>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</si>
  <si>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</si>
  <si>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</si>
  <si>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</si>
  <si>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</si>
  <si>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</si>
  <si>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</si>
  <si>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</si>
  <si>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</si>
  <si>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</si>
  <si>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</si>
  <si>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</si>
  <si>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</si>
  <si>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</si>
  <si>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</si>
  <si>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</si>
  <si>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</si>
  <si>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</si>
  <si>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</si>
  <si>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</si>
  <si>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</si>
  <si>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</si>
  <si>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</si>
  <si>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</si>
  <si>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</si>
  <si>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</si>
  <si>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</si>
  <si>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</si>
  <si>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</si>
  <si>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</si>
  <si>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</si>
  <si>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</si>
  <si>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</si>
  <si>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</si>
  <si>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</si>
  <si>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</si>
  <si>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</si>
  <si>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</si>
  <si>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</si>
  <si>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</si>
  <si>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</si>
  <si>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</si>
  <si>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</si>
  <si>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</si>
  <si>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</si>
  <si>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</si>
  <si>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</si>
  <si>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</si>
  <si>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</si>
  <si>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</si>
  <si>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</si>
  <si>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</si>
  <si>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</si>
  <si>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</si>
  <si>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</si>
  <si>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</si>
  <si>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</si>
  <si>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</si>
  <si>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</si>
  <si>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</si>
  <si>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</si>
  <si>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</si>
  <si>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</si>
  <si>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</si>
  <si>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</si>
  <si>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</si>
  <si>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</si>
  <si>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</si>
  <si>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</si>
  <si>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</si>
  <si>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</si>
  <si>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</si>
  <si>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</si>
  <si>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</si>
  <si>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</si>
  <si>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</si>
  <si>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</si>
  <si>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</si>
  <si>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</si>
  <si>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</si>
  <si>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</si>
  <si>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</si>
  <si>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</si>
  <si>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</si>
  <si>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</si>
  <si>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</si>
  <si>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</si>
  <si>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</si>
  <si>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</si>
  <si>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</si>
  <si>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</si>
  <si>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</si>
  <si>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</si>
  <si>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</si>
  <si>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</si>
  <si>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</si>
  <si>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</si>
  <si>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</si>
  <si>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</si>
  <si>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</si>
  <si>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</si>
  <si>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</si>
  <si>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</si>
  <si>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</si>
  <si>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</si>
  <si>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</si>
  <si>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</si>
  <si>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</si>
  <si>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</si>
  <si>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</si>
  <si>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</si>
  <si>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</si>
  <si>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</si>
  <si>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</si>
  <si>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</si>
  <si>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</si>
  <si>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</si>
  <si>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</si>
  <si>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</si>
  <si>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</si>
  <si>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</si>
  <si>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</si>
  <si>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</si>
  <si>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</si>
  <si>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</si>
  <si>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</si>
  <si>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</si>
  <si>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</si>
  <si>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</si>
  <si>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</si>
  <si>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</si>
  <si>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</si>
  <si>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</si>
  <si>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</si>
  <si>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</si>
  <si>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</si>
  <si>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</si>
  <si>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</si>
  <si>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</si>
  <si>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</si>
  <si>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</si>
  <si>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</si>
  <si>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</si>
  <si>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</si>
  <si>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</si>
  <si>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</si>
  <si>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</si>
  <si>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</si>
  <si>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</si>
  <si>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</si>
  <si>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</si>
  <si>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</si>
  <si>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</si>
  <si>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</si>
  <si>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</si>
  <si>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</si>
  <si>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</si>
  <si>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</si>
  <si>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</si>
  <si>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</si>
  <si>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</si>
  <si>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</si>
  <si>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</si>
  <si>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</si>
  <si>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</si>
  <si>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</si>
  <si>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</si>
  <si>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</si>
  <si>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</si>
  <si>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</si>
  <si>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</si>
  <si>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</si>
  <si>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</si>
  <si>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</si>
  <si>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</si>
  <si>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</si>
  <si>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</si>
  <si>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</si>
  <si>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</si>
  <si>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</si>
  <si>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</si>
  <si>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</si>
  <si>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</si>
  <si>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</si>
  <si>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</si>
  <si>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</si>
  <si>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</si>
  <si>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</si>
  <si>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</si>
  <si>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</si>
  <si>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</si>
  <si>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</si>
  <si>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</si>
  <si>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</si>
  <si>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</si>
  <si>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</si>
  <si>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</si>
  <si>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</si>
  <si>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</si>
  <si>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</si>
  <si>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</si>
  <si>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</si>
  <si>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</si>
  <si>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</si>
  <si>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</si>
  <si>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</si>
  <si>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</si>
  <si>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</si>
  <si>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</si>
  <si>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</si>
  <si>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</si>
  <si>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</si>
  <si>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</si>
  <si>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</si>
  <si>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</si>
  <si>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</si>
  <si>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</si>
  <si>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</si>
  <si>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</si>
  <si>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</si>
  <si>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</si>
  <si>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</si>
  <si>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</si>
  <si>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</si>
  <si>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</si>
  <si>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</si>
  <si>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</si>
  <si>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</si>
  <si>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</si>
  <si>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</si>
  <si>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</si>
  <si>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</si>
  <si>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</si>
  <si>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</si>
  <si>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</si>
  <si>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</si>
  <si>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</si>
  <si>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</si>
  <si>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</si>
  <si>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</si>
  <si>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</si>
  <si>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</si>
  <si>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</si>
  <si>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</si>
  <si>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</si>
  <si>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</si>
  <si>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</si>
  <si>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</si>
  <si>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</si>
  <si>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</si>
  <si>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</si>
  <si>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</si>
  <si>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</si>
  <si>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</si>
  <si>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</si>
  <si>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</si>
  <si>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</si>
  <si>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</si>
  <si>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</si>
  <si>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</si>
  <si>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</si>
  <si>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</si>
  <si>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</si>
  <si>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</si>
  <si>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</si>
  <si>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</si>
  <si>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</si>
  <si>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</si>
  <si>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</si>
  <si>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</si>
  <si>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</si>
  <si>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</si>
  <si>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</si>
  <si>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</si>
  <si>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</si>
  <si>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</si>
  <si>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</si>
  <si>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</si>
  <si>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</si>
  <si>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</si>
  <si>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</si>
  <si>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</si>
  <si>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</si>
  <si>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</si>
  <si>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</si>
  <si>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</si>
  <si>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</si>
  <si>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</si>
  <si>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</si>
  <si>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</si>
  <si>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</si>
  <si>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</si>
  <si>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</si>
  <si>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</si>
  <si>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</si>
  <si>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</si>
  <si>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</si>
  <si>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</si>
  <si>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</si>
  <si>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</si>
  <si>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</si>
  <si>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</si>
  <si>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</si>
  <si>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</si>
  <si>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</si>
  <si>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</si>
  <si>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</si>
  <si>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</si>
  <si>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</si>
  <si>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</si>
  <si>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</si>
  <si>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</si>
  <si>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</si>
  <si>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</si>
  <si>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</si>
  <si>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</si>
  <si>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</si>
  <si>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</si>
  <si>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</si>
  <si>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</si>
  <si>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</si>
  <si>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</si>
  <si>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</si>
  <si>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</si>
  <si>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</si>
  <si>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</si>
  <si>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</si>
  <si>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</si>
  <si>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</si>
  <si>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</si>
  <si>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</si>
  <si>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</si>
  <si>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</si>
  <si>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</si>
  <si>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</si>
  <si>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</si>
  <si>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</si>
  <si>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</si>
  <si>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</si>
  <si>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</si>
  <si>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</si>
  <si>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</si>
  <si>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</si>
  <si>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</si>
  <si>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</si>
  <si>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</si>
  <si>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</si>
  <si>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</si>
  <si>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</si>
  <si>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</si>
  <si>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</si>
  <si>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</si>
  <si>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</si>
  <si>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</si>
  <si>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</si>
  <si>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</si>
  <si>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</si>
  <si>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</si>
  <si>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</si>
  <si>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</si>
  <si>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</si>
  <si>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</si>
  <si>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</si>
  <si>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</si>
  <si>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</si>
  <si>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</si>
  <si>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</si>
  <si>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</si>
  <si>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</si>
  <si>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</si>
  <si>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</si>
  <si>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</si>
  <si>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</si>
  <si>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</si>
  <si>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</si>
  <si>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</si>
  <si>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</si>
  <si>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</si>
  <si>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</si>
  <si>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</si>
  <si>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</si>
  <si>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</si>
  <si>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</si>
  <si>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</si>
  <si>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</si>
  <si>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</si>
  <si>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</si>
  <si>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</si>
  <si>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</si>
  <si>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</si>
  <si>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</si>
  <si>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</si>
  <si>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</si>
  <si>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</si>
  <si>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</si>
  <si>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</si>
  <si>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</si>
  <si>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</si>
  <si>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</si>
  <si>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</si>
  <si>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</si>
  <si>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</si>
  <si>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</si>
  <si>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</si>
  <si>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</si>
  <si>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</si>
  <si>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</si>
  <si>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</si>
  <si>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</si>
  <si>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</si>
  <si>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</si>
  <si>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</si>
  <si>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</si>
  <si>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</si>
  <si>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</si>
  <si>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</si>
  <si>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</si>
  <si>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</si>
  <si>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</si>
  <si>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</si>
  <si>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</si>
  <si>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</si>
  <si>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</si>
  <si>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</si>
  <si>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</si>
  <si>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</si>
  <si>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</si>
  <si>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</si>
  <si>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</si>
  <si>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</si>
  <si>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</si>
  <si>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</si>
  <si>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</si>
  <si>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</si>
  <si>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</si>
  <si>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</si>
  <si>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</si>
  <si>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</si>
  <si>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</si>
  <si>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</si>
  <si>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</si>
  <si>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</si>
  <si>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</si>
  <si>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</si>
  <si>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</si>
  <si>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</si>
  <si>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</si>
  <si>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</si>
  <si>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</si>
  <si>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</si>
  <si>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</si>
  <si>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</si>
  <si>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</si>
  <si>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</si>
  <si>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</si>
  <si>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</si>
  <si>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</si>
  <si>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</si>
  <si>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</si>
  <si>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</si>
  <si>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</si>
  <si>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</si>
  <si>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</si>
  <si>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</si>
  <si>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</si>
  <si>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</si>
  <si>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</si>
  <si>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</si>
  <si>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</si>
  <si>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</si>
  <si>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</si>
  <si>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</si>
  <si>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</si>
  <si>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</si>
  <si>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</si>
  <si>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</si>
  <si>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</si>
  <si>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</si>
  <si>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</si>
  <si>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</si>
  <si>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</si>
  <si>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</si>
  <si>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</si>
  <si>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</si>
  <si>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</si>
  <si>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</si>
  <si>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</si>
  <si>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</si>
  <si>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</si>
  <si>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</si>
  <si>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</si>
  <si>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</si>
  <si>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</si>
  <si>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</si>
  <si>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</si>
  <si>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</si>
  <si>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</si>
  <si>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</si>
  <si>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</si>
  <si>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</si>
  <si>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</si>
  <si>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</si>
  <si>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</si>
  <si>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</si>
  <si>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</si>
  <si>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</si>
  <si>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</si>
  <si>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</si>
  <si>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</si>
  <si>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</si>
  <si>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</si>
  <si>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</si>
  <si>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</si>
  <si>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</si>
  <si>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</si>
  <si>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</si>
  <si>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</si>
  <si>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</si>
  <si>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</si>
  <si>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</si>
  <si>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</si>
  <si>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</si>
  <si>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</si>
  <si>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</si>
  <si>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</si>
  <si>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</si>
  <si>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</si>
  <si>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</si>
  <si>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</si>
  <si>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</si>
  <si>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</si>
  <si>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</si>
  <si>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</si>
  <si>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</si>
  <si>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</si>
  <si>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</si>
  <si>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</si>
  <si>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</si>
  <si>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</si>
  <si>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</si>
  <si>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</si>
  <si>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</si>
  <si>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</si>
  <si>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</si>
  <si>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</si>
  <si>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</si>
  <si>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</si>
  <si>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</si>
  <si>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</si>
  <si>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</si>
  <si>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</si>
  <si>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</si>
  <si>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</si>
  <si>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</si>
  <si>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</si>
  <si>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</si>
  <si>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</si>
  <si>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</si>
  <si>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</si>
  <si>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</si>
  <si>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</si>
  <si>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</si>
  <si>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</si>
  <si>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</si>
  <si>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</si>
  <si>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</si>
  <si>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</si>
  <si>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</si>
  <si>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</si>
  <si>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</si>
  <si>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</si>
  <si>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</si>
  <si>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</si>
  <si>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</si>
  <si>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</si>
  <si>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</si>
  <si>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</si>
  <si>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</si>
  <si>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</si>
  <si>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</si>
  <si>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</si>
  <si>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</si>
  <si>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</si>
  <si>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</si>
  <si>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</si>
  <si>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</si>
  <si>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</si>
  <si>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</si>
  <si>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</si>
  <si>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</si>
  <si>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</si>
  <si>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</si>
  <si>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</si>
  <si>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</si>
  <si>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</si>
  <si>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</si>
  <si>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</si>
  <si>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</si>
  <si>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</si>
  <si>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</si>
  <si>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</si>
  <si>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</si>
  <si>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</si>
  <si>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</si>
  <si>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</si>
  <si>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</si>
  <si>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</si>
  <si>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</si>
  <si>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</si>
  <si>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</si>
  <si>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</si>
  <si>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</si>
  <si>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</si>
  <si>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</si>
  <si>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</si>
  <si>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</si>
  <si>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</si>
  <si>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</si>
  <si>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</si>
  <si>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</si>
  <si>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</si>
  <si>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</si>
  <si>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</si>
  <si>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</si>
  <si>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</si>
  <si>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</si>
  <si>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</si>
  <si>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</si>
  <si>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</si>
  <si>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</si>
  <si>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</si>
  <si>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</si>
  <si>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</si>
  <si>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</si>
  <si>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</si>
  <si>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</si>
  <si>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</si>
  <si>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</si>
  <si>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</si>
  <si>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</si>
  <si>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</si>
  <si>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</si>
  <si>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</si>
  <si>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</si>
  <si>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</si>
  <si>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</si>
  <si>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</si>
  <si>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</si>
  <si>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</si>
  <si>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</si>
  <si>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</si>
  <si>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</si>
  <si>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</si>
  <si>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</si>
  <si>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</si>
  <si>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</si>
  <si>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</si>
  <si>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</si>
  <si>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</si>
  <si>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</si>
  <si>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</si>
  <si>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</si>
  <si>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</si>
  <si>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</si>
  <si>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</si>
  <si>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</si>
  <si>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</si>
  <si>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</si>
  <si>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</si>
  <si>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</si>
  <si>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</si>
  <si>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</si>
  <si>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</si>
  <si>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</si>
  <si>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</si>
  <si>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</si>
  <si>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</si>
  <si>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</si>
  <si>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</si>
  <si>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</si>
  <si>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</si>
  <si>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</si>
  <si>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</si>
  <si>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</si>
  <si>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</si>
  <si>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</si>
  <si>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</si>
  <si>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</si>
  <si>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</si>
  <si>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</si>
  <si>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</si>
  <si>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</si>
  <si>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</si>
  <si>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</si>
  <si>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</si>
  <si>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</si>
  <si>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</si>
  <si>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</si>
  <si>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</si>
  <si>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</si>
  <si>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</si>
  <si>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</si>
  <si>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</si>
  <si>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</si>
  <si>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</si>
  <si>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</si>
  <si>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</si>
  <si>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</si>
  <si>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</si>
  <si>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</si>
  <si>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</si>
  <si>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</si>
  <si>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</si>
  <si>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</si>
  <si>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</si>
  <si>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</si>
  <si>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</si>
  <si>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</si>
  <si>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</si>
  <si>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</si>
  <si>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</si>
  <si>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</si>
  <si>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</si>
  <si>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</si>
  <si>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</si>
  <si>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</si>
  <si>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</si>
  <si>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</si>
  <si>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</si>
  <si>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</si>
  <si>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</si>
  <si>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</si>
  <si>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</si>
  <si>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</si>
  <si>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</si>
  <si>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</si>
  <si>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</si>
  <si>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</si>
  <si>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</si>
  <si>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</si>
  <si>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</si>
  <si>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</si>
  <si>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</si>
  <si>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</si>
  <si>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</si>
  <si>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</si>
  <si>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</si>
  <si>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</si>
  <si>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</si>
  <si>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</si>
  <si>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</si>
  <si>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</si>
  <si>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</si>
  <si>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</si>
  <si>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</si>
  <si>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</si>
  <si>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</si>
  <si>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</si>
  <si>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</si>
  <si>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</si>
  <si>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</si>
  <si>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</si>
  <si>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</si>
  <si>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</si>
  <si>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</si>
  <si>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</si>
  <si>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</si>
  <si>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</si>
  <si>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</si>
  <si>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</si>
  <si>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</si>
  <si>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</si>
  <si>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</si>
  <si>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</si>
  <si>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</si>
  <si>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</si>
  <si>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</si>
  <si>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</si>
  <si>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</si>
  <si>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</si>
  <si>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</si>
  <si>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</si>
  <si>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</si>
  <si>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</si>
  <si>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</si>
  <si>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</si>
  <si>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</si>
  <si>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</si>
  <si>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</si>
  <si>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</si>
  <si>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</si>
  <si>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</si>
  <si>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</si>
  <si>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</si>
  <si>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</si>
  <si>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</si>
  <si>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</si>
  <si>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</si>
  <si>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</si>
  <si>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</si>
  <si>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</si>
  <si>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</si>
  <si>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</si>
  <si>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</si>
  <si>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</si>
  <si>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</si>
  <si>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</si>
  <si>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</si>
  <si>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</si>
  <si>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</si>
  <si>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</si>
  <si>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</si>
  <si>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</si>
  <si>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</si>
  <si>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</si>
  <si>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</si>
  <si>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</si>
  <si>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</si>
  <si>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</si>
  <si>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</si>
  <si>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</si>
  <si>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</si>
  <si>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</si>
  <si>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</si>
  <si>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</si>
  <si>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</si>
  <si>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</si>
  <si>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</si>
  <si>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</si>
  <si>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</si>
  <si>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</si>
  <si>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</si>
  <si>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</si>
  <si>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</si>
  <si>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</si>
  <si>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</si>
  <si>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</si>
  <si>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</si>
  <si>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</si>
  <si>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</si>
  <si>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</si>
  <si>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</si>
  <si>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</si>
  <si>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</si>
  <si>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</si>
  <si>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</si>
  <si>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</si>
  <si>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</si>
  <si>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</si>
  <si>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</si>
  <si>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</si>
  <si>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</si>
  <si>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</si>
  <si>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</si>
  <si>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</si>
  <si>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</si>
  <si>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</si>
  <si>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</si>
  <si>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</si>
  <si>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</si>
  <si>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</si>
  <si>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</si>
  <si>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</si>
  <si>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</si>
  <si>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</si>
  <si>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</si>
  <si>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</si>
  <si>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</si>
  <si>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</si>
  <si>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</si>
  <si>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</si>
  <si>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</si>
  <si>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</si>
  <si>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</si>
  <si>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</si>
  <si>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</si>
  <si>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</si>
  <si>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</si>
  <si>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</si>
  <si>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</si>
  <si>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</si>
  <si>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</si>
  <si>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</si>
  <si>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</si>
  <si>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</si>
  <si>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</si>
  <si>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</si>
  <si>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</si>
  <si>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</si>
  <si>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</si>
  <si>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</si>
  <si>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</si>
  <si>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</si>
  <si>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</si>
  <si>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</si>
  <si>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</si>
  <si>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</si>
  <si>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</si>
  <si>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</si>
  <si>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</si>
  <si>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</si>
  <si>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</si>
  <si>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</si>
  <si>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</si>
  <si>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</si>
  <si>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</si>
  <si>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</si>
  <si>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</si>
  <si>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</si>
  <si>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</si>
  <si>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</si>
  <si>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</si>
  <si>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</si>
  <si>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</si>
  <si>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</si>
  <si>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</si>
  <si>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</si>
  <si>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</si>
  <si>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</si>
  <si>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</si>
  <si>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</si>
  <si>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</si>
  <si>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</si>
  <si>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</si>
  <si>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</si>
  <si>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</si>
  <si>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</si>
  <si>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</si>
  <si>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</si>
  <si>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</si>
  <si>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</si>
  <si>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</si>
  <si>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</si>
  <si>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</si>
  <si>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</si>
  <si>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</si>
  <si>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</si>
  <si>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</si>
  <si>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</si>
  <si>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</si>
  <si>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</si>
  <si>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</si>
  <si>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</si>
  <si>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</si>
  <si>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</si>
  <si>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</si>
  <si>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</si>
  <si>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</si>
  <si>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</si>
  <si>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</si>
  <si>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</si>
  <si>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</si>
  <si>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</si>
  <si>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</si>
  <si>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</si>
  <si>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</si>
  <si>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</si>
  <si>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</si>
  <si>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</si>
  <si>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</si>
  <si>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</si>
  <si>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</si>
  <si>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</si>
  <si>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</si>
  <si>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</si>
  <si>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</si>
  <si>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</si>
  <si>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</si>
  <si>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</si>
  <si>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</si>
  <si>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</si>
  <si>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</si>
  <si>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</si>
  <si>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</si>
  <si>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</si>
  <si>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</si>
  <si>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</si>
  <si>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</si>
  <si>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</si>
  <si>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</si>
  <si>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</si>
  <si>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</si>
  <si>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</si>
  <si>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</si>
  <si>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</si>
  <si>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</si>
  <si>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</si>
  <si>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</si>
  <si>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</si>
  <si>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</si>
  <si>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</si>
  <si>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</si>
  <si>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</si>
  <si>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</si>
  <si>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</si>
  <si>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</si>
  <si>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</si>
  <si>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</si>
  <si>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</si>
  <si>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</si>
  <si>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</si>
  <si>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</si>
  <si>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</si>
  <si>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</si>
  <si>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</si>
  <si>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</si>
  <si>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</si>
  <si>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</si>
  <si>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</si>
  <si>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</si>
  <si>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</si>
  <si>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</si>
  <si>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</si>
  <si>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</si>
  <si>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</si>
  <si>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</si>
  <si>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</si>
  <si>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</si>
  <si>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</si>
  <si>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</si>
  <si>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</si>
  <si>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</si>
  <si>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</si>
  <si>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</si>
  <si>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</si>
  <si>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</si>
  <si>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</si>
  <si>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</si>
  <si>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</si>
  <si>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</si>
  <si>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</si>
  <si>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</si>
  <si>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</si>
  <si>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</si>
  <si>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</si>
  <si>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</si>
  <si>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</si>
  <si>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</si>
  <si>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</si>
  <si>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</si>
  <si>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</si>
  <si>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</si>
  <si>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</si>
  <si>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</si>
  <si>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</si>
  <si>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</si>
  <si>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</si>
  <si>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</si>
  <si>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</si>
  <si>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</si>
  <si>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</si>
  <si>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</si>
  <si>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</si>
  <si>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</si>
  <si>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</si>
  <si>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</si>
  <si>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</si>
  <si>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</si>
  <si>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</si>
  <si>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</si>
  <si>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</si>
  <si>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</si>
  <si>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</si>
  <si>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</si>
  <si>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</si>
  <si>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</si>
  <si>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</si>
  <si>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</si>
  <si>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</si>
  <si>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</si>
  <si>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</si>
  <si>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</si>
  <si>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</si>
  <si>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</si>
  <si>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</si>
  <si>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</si>
  <si>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</si>
  <si>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</si>
  <si>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</si>
  <si>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</si>
  <si>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</si>
  <si>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</si>
  <si>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</si>
  <si>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</si>
  <si>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</si>
  <si>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</si>
  <si>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</si>
  <si>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</si>
  <si>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</si>
  <si>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</si>
  <si>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</si>
  <si>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</si>
  <si>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</si>
  <si>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</si>
  <si>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</si>
  <si>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</si>
  <si>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</si>
  <si>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</si>
  <si>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</si>
  <si>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</si>
  <si>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</si>
  <si>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</si>
  <si>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</si>
  <si>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</si>
  <si>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</si>
  <si>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</si>
  <si>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</si>
  <si>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</si>
  <si>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</si>
  <si>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</si>
  <si>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</si>
  <si>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</si>
  <si>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</si>
  <si>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</si>
  <si>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</si>
  <si>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</si>
  <si>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</si>
  <si>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</si>
  <si>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</si>
  <si>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</si>
  <si>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</si>
  <si>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</si>
  <si>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</si>
  <si>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</si>
  <si>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</si>
  <si>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</si>
  <si>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</si>
  <si>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</si>
  <si>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</si>
  <si>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</si>
  <si>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</si>
  <si>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</si>
  <si>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</si>
  <si>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</si>
  <si>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</si>
  <si>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</si>
  <si>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</si>
  <si>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</si>
  <si>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</si>
  <si>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</si>
  <si>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</si>
  <si>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</si>
  <si>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</si>
  <si>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</si>
  <si>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</si>
  <si>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</si>
  <si>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</si>
  <si>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</si>
  <si>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</si>
  <si>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</si>
  <si>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</si>
  <si>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</si>
  <si>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</si>
  <si>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</si>
  <si>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</si>
  <si>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</si>
  <si>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</si>
  <si>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</si>
  <si>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</si>
  <si>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</si>
  <si>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</si>
  <si>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</si>
  <si>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</si>
  <si>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</si>
  <si>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</si>
  <si>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</si>
  <si>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</si>
  <si>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</si>
  <si>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</si>
  <si>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</si>
  <si>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</si>
  <si>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</si>
  <si>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</si>
  <si>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</si>
  <si>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</si>
  <si>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</si>
  <si>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</si>
  <si>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</si>
  <si>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</si>
  <si>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</si>
  <si>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</si>
  <si>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</si>
  <si>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</si>
  <si>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</si>
  <si>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</si>
  <si>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</si>
  <si>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</si>
  <si>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</si>
  <si>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</si>
  <si>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</si>
  <si>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</si>
  <si>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</si>
  <si>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</si>
  <si>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</si>
  <si>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</si>
  <si>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</si>
  <si>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</si>
  <si>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</si>
  <si>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</si>
  <si>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</si>
  <si>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</si>
  <si>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</si>
  <si>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</si>
  <si>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</si>
  <si>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</si>
  <si>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</si>
  <si>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</si>
  <si>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</si>
  <si>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</si>
  <si>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</si>
  <si>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</si>
  <si>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</si>
  <si>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</si>
  <si>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</si>
  <si>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</si>
  <si>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</si>
  <si>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</si>
  <si>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</si>
  <si>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</si>
  <si>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</si>
  <si>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</si>
  <si>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</si>
  <si>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</si>
  <si>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</si>
  <si>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</si>
  <si>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</si>
  <si>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</si>
  <si>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</si>
  <si>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</si>
  <si>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</si>
  <si>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</si>
  <si>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</si>
  <si>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</si>
  <si>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</si>
  <si>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</si>
  <si>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</si>
  <si>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</si>
  <si>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</si>
  <si>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</si>
  <si>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</si>
  <si>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</si>
  <si>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</si>
  <si>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</si>
  <si>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</si>
  <si>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</si>
  <si>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</si>
  <si>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</si>
  <si>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</si>
  <si>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</si>
  <si>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</si>
  <si>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</si>
  <si>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</si>
  <si>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</si>
  <si>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</si>
  <si>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</si>
  <si>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</si>
  <si>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</si>
  <si>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</si>
  <si>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</si>
  <si>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</si>
  <si>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</si>
  <si>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</si>
  <si>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</si>
  <si>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</si>
  <si>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</si>
  <si>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</si>
  <si>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</si>
  <si>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</si>
  <si>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</si>
  <si>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</si>
  <si>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</si>
  <si>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</si>
  <si>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</si>
  <si>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</si>
  <si>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</si>
  <si>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</si>
  <si>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</si>
  <si>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</si>
  <si>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</si>
  <si>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</si>
  <si>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</si>
  <si>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</si>
  <si>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</si>
  <si>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</si>
  <si>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</si>
  <si>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</si>
  <si>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</si>
  <si>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</si>
  <si>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</si>
  <si>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</si>
  <si>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</si>
  <si>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</si>
  <si>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</si>
  <si>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</si>
  <si>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</si>
  <si>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</si>
  <si>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</si>
  <si>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</si>
  <si>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</si>
  <si>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</si>
  <si>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</si>
  <si>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</si>
  <si>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</si>
  <si>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</si>
  <si>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</si>
  <si>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</si>
  <si>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</si>
  <si>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</si>
  <si>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</si>
  <si>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</si>
  <si>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</si>
  <si>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</si>
  <si>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</si>
  <si>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</si>
  <si>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</si>
  <si>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</si>
  <si>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</si>
  <si>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</si>
  <si>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</si>
  <si>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</si>
  <si>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</si>
  <si>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</si>
  <si>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</si>
  <si>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</si>
  <si>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</si>
  <si>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</si>
  <si>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</si>
  <si>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</si>
  <si>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</si>
  <si>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</si>
  <si>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</si>
  <si>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</si>
  <si>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</si>
  <si>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</si>
  <si>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</si>
  <si>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</si>
  <si>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</si>
  <si>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</si>
  <si>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</si>
  <si>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</si>
  <si>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</si>
  <si>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</si>
  <si>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</si>
  <si>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</si>
  <si>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</si>
  <si>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</si>
  <si>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</si>
  <si>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</si>
  <si>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</si>
  <si>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</si>
  <si>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</si>
  <si>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</si>
  <si>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</si>
  <si>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</si>
  <si>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</si>
  <si>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</si>
  <si>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</si>
  <si>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</si>
  <si>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</si>
  <si>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</si>
  <si>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</si>
  <si>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</si>
  <si>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</si>
  <si>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</si>
  <si>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</si>
  <si>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</si>
  <si>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</si>
  <si>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</si>
  <si>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</si>
  <si>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</si>
  <si>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</si>
  <si>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</si>
  <si>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</si>
  <si>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</si>
  <si>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</si>
  <si>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</si>
  <si>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</si>
  <si>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</si>
  <si>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</si>
  <si>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</si>
  <si>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</si>
  <si>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</si>
  <si>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</si>
  <si>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</si>
  <si>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</si>
  <si>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</si>
  <si>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</si>
  <si>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</si>
  <si>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</si>
  <si>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</si>
  <si>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</si>
  <si>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</si>
  <si>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</si>
  <si>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</si>
  <si>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</si>
  <si>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</si>
  <si>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</si>
  <si>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</si>
  <si>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</si>
  <si>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</si>
  <si>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</si>
  <si>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</si>
  <si>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</si>
  <si>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</si>
  <si>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</si>
  <si>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</si>
  <si>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</si>
  <si>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</si>
  <si>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</si>
  <si>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</si>
  <si>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</si>
  <si>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</si>
  <si>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</si>
  <si>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</si>
  <si>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</si>
  <si>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</si>
  <si>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</si>
  <si>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</si>
  <si>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</si>
  <si>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</si>
  <si>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</si>
  <si>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</si>
  <si>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</si>
  <si>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</si>
  <si>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</si>
  <si>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</si>
  <si>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</si>
  <si>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</si>
  <si>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</si>
  <si>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</si>
  <si>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</si>
  <si>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</si>
  <si>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</si>
  <si>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</si>
  <si>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</si>
  <si>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</si>
  <si>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</si>
  <si>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</si>
  <si>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</si>
  <si>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</si>
  <si>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</si>
  <si>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</si>
  <si>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</si>
  <si>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</si>
  <si>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</si>
  <si>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</si>
  <si>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</si>
  <si>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</si>
  <si>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</si>
  <si>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</si>
  <si>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</si>
  <si>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</si>
  <si>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</si>
  <si>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</si>
  <si>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</si>
  <si>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</si>
  <si>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</si>
  <si>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</si>
  <si>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</si>
  <si>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</si>
  <si>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</si>
  <si>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</si>
  <si>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</si>
  <si>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</si>
  <si>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</si>
  <si>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</si>
  <si>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</si>
  <si>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</si>
  <si>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</si>
  <si>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</si>
  <si>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</si>
  <si>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</si>
  <si>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</si>
  <si>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</si>
  <si>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</si>
  <si>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</si>
  <si>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</si>
  <si>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</si>
  <si>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</si>
  <si>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</si>
  <si>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</si>
  <si>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</si>
  <si>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</si>
  <si>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</si>
  <si>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</si>
  <si>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</si>
  <si>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</si>
  <si>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</si>
  <si>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</si>
  <si>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</si>
  <si>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</si>
  <si>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</si>
  <si>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</si>
  <si>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</si>
  <si>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</si>
  <si>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</si>
  <si>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</si>
  <si>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</si>
  <si>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</si>
  <si>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</si>
  <si>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</si>
  <si>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</si>
  <si>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</si>
  <si>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</si>
  <si>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</si>
  <si>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</si>
  <si>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</si>
  <si>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</si>
  <si>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</si>
  <si>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</si>
  <si>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</si>
  <si>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</si>
  <si>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</si>
  <si>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</si>
  <si>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</si>
  <si>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</si>
  <si>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</si>
  <si>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</si>
  <si>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</si>
  <si>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</si>
  <si>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</si>
  <si>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</si>
  <si>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</si>
  <si>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</si>
  <si>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</si>
  <si>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</si>
  <si>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</si>
  <si>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</si>
  <si>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</si>
  <si>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</si>
  <si>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</si>
  <si>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</si>
  <si>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</si>
  <si>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</si>
  <si>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</si>
  <si>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</si>
  <si>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</si>
  <si>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</si>
  <si>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</si>
  <si>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</si>
  <si>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</si>
  <si>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</si>
  <si>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</si>
  <si>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</si>
  <si>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</si>
  <si>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</si>
  <si>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</si>
  <si>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</si>
  <si>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</si>
  <si>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</si>
  <si>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</si>
  <si>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</si>
  <si>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</si>
  <si>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</si>
  <si>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</si>
  <si>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</si>
  <si>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</si>
  <si>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</si>
  <si>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</si>
  <si>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</si>
  <si>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</si>
  <si>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</si>
  <si>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</si>
  <si>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</si>
  <si>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</si>
  <si>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</si>
  <si>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</si>
  <si>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</si>
  <si>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</si>
  <si>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</si>
  <si>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</si>
  <si>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</si>
  <si>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</si>
  <si>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</si>
  <si>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</si>
  <si>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</si>
  <si>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</si>
  <si>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</si>
  <si>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</si>
  <si>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</si>
  <si>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</si>
  <si>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</si>
  <si>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</si>
  <si>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</si>
  <si>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</si>
  <si>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</si>
  <si>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</si>
  <si>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</si>
  <si>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</si>
  <si>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</si>
  <si>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</si>
  <si>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</si>
  <si>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</si>
  <si>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</si>
  <si>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</si>
  <si>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</si>
  <si>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</si>
  <si>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</si>
  <si>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</si>
  <si>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</si>
  <si>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</si>
  <si>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</si>
  <si>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</si>
  <si>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</si>
  <si>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</si>
  <si>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</si>
  <si>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</si>
  <si>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</si>
  <si>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</si>
  <si>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</si>
  <si>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</si>
  <si>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</si>
  <si>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</si>
  <si>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</si>
  <si>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</si>
  <si>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</si>
  <si>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</si>
  <si>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</si>
  <si>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</si>
  <si>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</si>
  <si>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</si>
  <si>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</si>
  <si>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</si>
  <si>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</si>
  <si>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</si>
  <si>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</si>
  <si>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</si>
  <si>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</si>
  <si>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</si>
  <si>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</si>
  <si>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</si>
  <si>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</si>
  <si>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</si>
  <si>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</si>
  <si>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</si>
  <si>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</si>
  <si>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</si>
  <si>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</si>
  <si>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</si>
  <si>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</si>
  <si>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</si>
  <si>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</si>
  <si>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</si>
  <si>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</si>
  <si>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</si>
  <si>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</si>
  <si>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</si>
  <si>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</si>
  <si>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</si>
  <si>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</si>
  <si>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</si>
  <si>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</si>
  <si>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</si>
  <si>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</si>
  <si>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</si>
  <si>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</si>
  <si>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</si>
  <si>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</si>
  <si>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</si>
  <si>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</si>
  <si>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</si>
  <si>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</si>
  <si>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</si>
  <si>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</si>
  <si>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</si>
  <si>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</si>
  <si>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</si>
  <si>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</si>
  <si>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</si>
  <si>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</si>
  <si>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</si>
  <si>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</si>
  <si>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</si>
  <si>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</si>
  <si>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</si>
  <si>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</si>
  <si>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</si>
  <si>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</si>
  <si>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</si>
  <si>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</si>
  <si>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</si>
  <si>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</si>
  <si>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</si>
  <si>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</si>
  <si>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</si>
  <si>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</si>
  <si>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</si>
  <si>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</si>
  <si>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</si>
  <si>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</si>
  <si>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</si>
  <si>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</si>
  <si>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</si>
  <si>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</si>
  <si>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</si>
  <si>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</si>
  <si>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</si>
  <si>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</si>
  <si>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</si>
  <si>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</si>
  <si>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</si>
  <si>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</si>
  <si>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</si>
  <si>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</si>
  <si>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</si>
  <si>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</si>
  <si>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</si>
  <si>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</si>
  <si>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</si>
  <si>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</si>
  <si>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</si>
  <si>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</si>
  <si>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</si>
  <si>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</si>
  <si>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</si>
  <si>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</si>
  <si>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</si>
  <si>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</si>
  <si>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</si>
  <si>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</si>
  <si>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</si>
  <si>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</si>
  <si>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</si>
  <si>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</si>
  <si>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</si>
  <si>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</si>
  <si>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</si>
  <si>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</si>
  <si>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</si>
  <si>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</si>
  <si>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</si>
  <si>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</si>
  <si>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</si>
  <si>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</si>
  <si>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</si>
  <si>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</si>
  <si>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</si>
  <si>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</si>
  <si>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</si>
  <si>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</si>
  <si>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</si>
  <si>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</si>
  <si>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</si>
  <si>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</si>
  <si>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</si>
  <si>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</si>
  <si>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</si>
  <si>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</si>
  <si>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</si>
  <si>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</si>
  <si>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</si>
  <si>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</si>
  <si>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</si>
  <si>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</si>
  <si>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</si>
  <si>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</si>
  <si>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</si>
  <si>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</si>
  <si>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</si>
  <si>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</si>
  <si>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</si>
  <si>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</si>
  <si>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</si>
  <si>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</si>
  <si>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</si>
  <si>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</si>
  <si>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</si>
  <si>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</si>
  <si>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</si>
  <si>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</si>
  <si>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</si>
  <si>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</si>
  <si>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</si>
  <si>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</si>
  <si>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</si>
  <si>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</si>
  <si>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</si>
  <si>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</si>
  <si>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</si>
  <si>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</si>
  <si>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</si>
  <si>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</si>
  <si>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</si>
  <si>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</si>
  <si>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</si>
  <si>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</si>
  <si>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</si>
  <si>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</si>
  <si>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</si>
  <si>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</si>
  <si>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</si>
  <si>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</si>
  <si>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</si>
  <si>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</si>
  <si>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</si>
  <si>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</si>
  <si>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</si>
  <si>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</si>
  <si>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</si>
  <si>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</si>
  <si>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</si>
  <si>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</si>
  <si>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</si>
  <si>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</si>
  <si>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</si>
  <si>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</si>
  <si>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</si>
  <si>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</si>
  <si>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</si>
  <si>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</si>
  <si>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</si>
  <si>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</si>
  <si>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</si>
  <si>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</si>
  <si>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</si>
  <si>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</si>
  <si>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</si>
  <si>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</si>
  <si>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</si>
  <si>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</si>
  <si>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</si>
  <si>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</si>
  <si>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</si>
  <si>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</si>
  <si>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</si>
  <si>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</si>
  <si>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</si>
  <si>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</si>
  <si>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</si>
  <si>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</si>
  <si>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</si>
  <si>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</si>
  <si>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</si>
  <si>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</si>
  <si>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</si>
  <si>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</si>
  <si>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</si>
  <si>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</si>
  <si>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</si>
  <si>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</si>
  <si>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</si>
  <si>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</si>
  <si>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</si>
  <si>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</si>
  <si>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</si>
  <si>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</si>
  <si>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</si>
  <si>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</si>
  <si>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</si>
  <si>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</si>
  <si>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</si>
  <si>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</si>
  <si>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</si>
  <si>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</si>
  <si>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</si>
  <si>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</si>
  <si>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</si>
  <si>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</si>
  <si>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</si>
  <si>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</si>
  <si>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</si>
  <si>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</si>
  <si>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</si>
  <si>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</si>
  <si>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</si>
  <si>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</si>
  <si>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</si>
  <si>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</si>
  <si>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</si>
  <si>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</si>
  <si>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</si>
  <si>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</si>
  <si>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</si>
  <si>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</si>
  <si>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</si>
  <si>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</si>
  <si>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</si>
  <si>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</si>
  <si>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</si>
  <si>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</si>
  <si>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</si>
  <si>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</si>
  <si>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</si>
  <si>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</si>
  <si>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</si>
  <si>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</si>
  <si>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</si>
  <si>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</si>
  <si>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</si>
  <si>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</si>
  <si>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</si>
  <si>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</si>
  <si>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</si>
  <si>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</si>
  <si>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</si>
  <si>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</si>
  <si>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</si>
  <si>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</si>
  <si>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</si>
  <si>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</si>
  <si>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</si>
  <si>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</si>
  <si>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</si>
  <si>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</si>
  <si>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</si>
  <si>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</si>
  <si>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</si>
  <si>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</si>
  <si>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</si>
  <si>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</si>
  <si>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</si>
  <si>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</si>
  <si>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</si>
  <si>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</si>
  <si>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</si>
  <si>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</si>
  <si>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</si>
  <si>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</si>
  <si>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</si>
  <si>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</si>
  <si>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</si>
  <si>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</si>
  <si>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</si>
  <si>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</si>
  <si>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</si>
  <si>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</si>
  <si>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</si>
  <si>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</si>
  <si>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</si>
  <si>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</si>
  <si>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</si>
  <si>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</si>
  <si>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</si>
  <si>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</si>
  <si>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</si>
  <si>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</si>
  <si>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</si>
  <si>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</si>
  <si>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</si>
  <si>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</si>
  <si>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</si>
  <si>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</si>
  <si>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</si>
  <si>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</si>
  <si>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</si>
  <si>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</si>
  <si>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</si>
  <si>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</si>
  <si>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</si>
  <si>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</si>
  <si>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</si>
  <si>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</si>
  <si>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</si>
  <si>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</si>
  <si>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</si>
  <si>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</si>
  <si>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</si>
  <si>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</si>
  <si>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</si>
  <si>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</si>
  <si>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</si>
  <si>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</si>
  <si>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</si>
  <si>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</si>
  <si>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</si>
  <si>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</si>
  <si>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</si>
  <si>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</si>
  <si>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</si>
  <si>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</si>
  <si>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</si>
  <si>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</si>
  <si>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</si>
  <si>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</si>
  <si>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</si>
  <si>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</si>
  <si>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</si>
  <si>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</si>
  <si>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</si>
  <si>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</si>
  <si>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</si>
  <si>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</si>
  <si>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</si>
  <si>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</si>
  <si>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</si>
  <si>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</si>
  <si>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</si>
  <si>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</si>
  <si>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</si>
  <si>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</si>
  <si>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</si>
  <si>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</si>
  <si>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</si>
  <si>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</si>
  <si>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</si>
  <si>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</si>
  <si>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</si>
  <si>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</si>
  <si>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</si>
  <si>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</si>
  <si>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</si>
  <si>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</si>
  <si>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</si>
  <si>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</si>
  <si>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</si>
  <si>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</si>
  <si>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</si>
  <si>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</si>
  <si>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</si>
  <si>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</si>
  <si>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</si>
  <si>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</si>
  <si>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</si>
  <si>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</si>
  <si>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</si>
  <si>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</si>
  <si>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</si>
  <si>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</si>
  <si>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</si>
  <si>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</si>
  <si>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</si>
  <si>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</si>
  <si>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</si>
  <si>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</si>
  <si>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</si>
  <si>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</si>
  <si>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</si>
  <si>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</si>
  <si>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</si>
  <si>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</si>
  <si>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</si>
  <si>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</si>
  <si>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</si>
  <si>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</si>
  <si>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</si>
  <si>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</si>
  <si>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</si>
  <si>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</si>
  <si>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</si>
  <si>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</si>
  <si>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</si>
  <si>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</si>
  <si>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</si>
  <si>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</si>
  <si>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</si>
  <si>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</si>
  <si>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</si>
  <si>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</si>
  <si>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</si>
  <si>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</si>
  <si>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</si>
  <si>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</si>
  <si>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</si>
  <si>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</si>
  <si>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</si>
  <si>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</si>
  <si>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</si>
  <si>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</si>
  <si>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</si>
  <si>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</si>
  <si>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</si>
  <si>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</si>
  <si>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</si>
  <si>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</si>
  <si>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</si>
  <si>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</si>
  <si>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</si>
  <si>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</si>
  <si>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</si>
  <si>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</si>
  <si>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</si>
  <si>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</si>
  <si>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</si>
  <si>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</si>
  <si>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</si>
  <si>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</si>
  <si>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</si>
  <si>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</si>
  <si>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</si>
  <si>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</si>
  <si>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</si>
  <si>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</si>
  <si>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</si>
  <si>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</si>
  <si>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</si>
  <si>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</si>
  <si>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</si>
  <si>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</si>
  <si>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</si>
  <si>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</si>
  <si>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</si>
  <si>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</si>
  <si>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</si>
  <si>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</si>
  <si>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</si>
  <si>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</si>
  <si>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</si>
  <si>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</si>
  <si>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</si>
  <si>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</si>
  <si>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</si>
  <si>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</si>
  <si>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</si>
  <si>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</si>
  <si>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</si>
  <si>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</si>
  <si>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</si>
  <si>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</si>
  <si>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</si>
  <si>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</si>
  <si>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</si>
  <si>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</si>
  <si>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</si>
  <si>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</si>
  <si>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</si>
  <si>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</si>
  <si>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</si>
  <si>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</si>
  <si>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</si>
  <si>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</si>
  <si>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</si>
  <si>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</si>
  <si>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</si>
  <si>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</si>
  <si>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</si>
  <si>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</si>
  <si>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</si>
  <si>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</si>
  <si>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</si>
  <si>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</si>
  <si>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</si>
  <si>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</si>
  <si>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</si>
  <si>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</si>
  <si>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</si>
  <si>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</si>
  <si>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</si>
  <si>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</si>
  <si>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</si>
  <si>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</si>
  <si>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</si>
  <si>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</si>
  <si>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</si>
  <si>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</si>
  <si>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</si>
  <si>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</si>
  <si>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</si>
  <si>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</si>
  <si>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</si>
  <si>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</si>
  <si>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</si>
  <si>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</si>
  <si>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</si>
  <si>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</si>
  <si>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</si>
  <si>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</si>
  <si>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</si>
  <si>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</si>
  <si>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</si>
  <si>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</si>
  <si>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</si>
  <si>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</si>
  <si>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</si>
  <si>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</si>
  <si>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</si>
  <si>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</si>
  <si>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</si>
  <si>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</si>
  <si>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</si>
  <si>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</si>
  <si>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</si>
  <si>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</si>
  <si>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</si>
  <si>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</si>
  <si>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</si>
  <si>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</si>
  <si>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</si>
  <si>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</si>
  <si>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</si>
  <si>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</si>
  <si>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</si>
  <si>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</si>
  <si>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</si>
  <si>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</si>
  <si>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</si>
  <si>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</si>
  <si>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</si>
  <si>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</si>
  <si>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</si>
  <si>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</si>
  <si>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</si>
  <si>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</si>
  <si>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</si>
  <si>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</si>
  <si>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</si>
  <si>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</si>
  <si>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</si>
  <si>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</si>
  <si>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</si>
  <si>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</si>
  <si>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</si>
  <si>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</si>
  <si>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</si>
  <si>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</si>
  <si>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</si>
  <si>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</si>
  <si>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</si>
  <si>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</si>
  <si>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</si>
  <si>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</si>
  <si>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</si>
  <si>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</si>
  <si>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</si>
  <si>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</si>
  <si>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</si>
  <si>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</si>
  <si>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</si>
  <si>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</si>
  <si>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</si>
  <si>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</si>
  <si>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</si>
  <si>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</si>
  <si>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</si>
  <si>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</si>
  <si>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</si>
  <si>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</si>
  <si>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</si>
  <si>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</si>
  <si>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</si>
  <si>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</si>
  <si>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</si>
  <si>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</si>
  <si>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</si>
  <si>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</si>
  <si>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</si>
  <si>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</si>
  <si>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</si>
  <si>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</si>
  <si>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</si>
  <si>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</si>
  <si>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</si>
  <si>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</si>
  <si>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</si>
  <si>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</si>
  <si>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</si>
  <si>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</si>
  <si>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</si>
  <si>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</si>
  <si>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</si>
  <si>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</si>
  <si>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</si>
  <si>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</si>
  <si>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</si>
  <si>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</si>
  <si>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</si>
  <si>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</si>
  <si>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</si>
  <si>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</si>
  <si>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</si>
  <si>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</si>
  <si>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</si>
  <si>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</si>
  <si>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</si>
  <si>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</si>
  <si>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</si>
  <si>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</si>
  <si>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</si>
  <si>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</si>
  <si>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</si>
  <si>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</si>
  <si>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</si>
  <si>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</si>
  <si>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</si>
  <si>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</si>
  <si>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</si>
  <si>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</si>
  <si>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</si>
  <si>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</si>
  <si>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</si>
  <si>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</si>
  <si>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</si>
  <si>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</si>
  <si>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</si>
  <si>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</si>
  <si>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</si>
  <si>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</si>
  <si>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</si>
  <si>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</si>
  <si>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</si>
  <si>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</si>
  <si>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</si>
  <si>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</si>
  <si>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</si>
  <si>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</si>
  <si>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</si>
  <si>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</si>
  <si>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</si>
  <si>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</si>
  <si>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</si>
  <si>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</si>
  <si>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</si>
  <si>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</si>
  <si>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</si>
  <si>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</si>
  <si>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</si>
  <si>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</si>
  <si>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</si>
  <si>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</si>
  <si>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</si>
  <si>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</si>
  <si>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</si>
  <si>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</si>
  <si>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</si>
  <si>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</si>
  <si>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</si>
  <si>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</si>
  <si>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</si>
  <si>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</si>
  <si>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</si>
  <si>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</si>
  <si>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</si>
  <si>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</si>
  <si>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</si>
  <si>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</si>
  <si>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</si>
  <si>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</si>
  <si>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</si>
  <si>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</si>
  <si>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</si>
  <si>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</si>
  <si>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</si>
  <si>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</si>
  <si>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</si>
  <si>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</si>
  <si>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</si>
  <si>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</si>
  <si>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</si>
  <si>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</si>
  <si>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</si>
  <si>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</si>
  <si>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</si>
  <si>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</si>
  <si>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</si>
  <si>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</si>
  <si>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</si>
  <si>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</si>
  <si>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</si>
  <si>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</si>
  <si>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</si>
  <si>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</si>
  <si>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</si>
  <si>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</si>
  <si>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</si>
  <si>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</si>
  <si>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</si>
  <si>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</si>
  <si>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</si>
  <si>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</si>
  <si>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</si>
  <si>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</si>
  <si>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</si>
  <si>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</si>
  <si>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</si>
  <si>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</si>
  <si>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</si>
  <si>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</si>
  <si>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</si>
  <si>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</si>
  <si>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</si>
  <si>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</si>
  <si>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</si>
  <si>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</si>
  <si>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</si>
  <si>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</si>
  <si>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</si>
  <si>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</si>
  <si>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</si>
  <si>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</si>
  <si>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</si>
  <si>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</si>
  <si>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</si>
  <si>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</si>
  <si>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</si>
  <si>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</si>
  <si>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</si>
  <si>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</si>
  <si>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</si>
  <si>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</si>
  <si>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</si>
  <si>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</si>
  <si>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</si>
  <si>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</si>
  <si>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</si>
  <si>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</si>
  <si>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</si>
  <si>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</si>
  <si>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</si>
  <si>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</si>
  <si>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</si>
  <si>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</si>
  <si>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</si>
  <si>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</si>
  <si>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</si>
  <si>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</si>
  <si>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</si>
  <si>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</si>
  <si>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</si>
  <si>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</si>
  <si>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</si>
  <si>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</si>
  <si>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</si>
  <si>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</si>
  <si>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</si>
  <si>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</si>
  <si>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</si>
  <si>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</si>
  <si>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</si>
  <si>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</si>
  <si>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</si>
  <si>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</si>
  <si>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</si>
  <si>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</si>
  <si>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</si>
  <si>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</si>
  <si>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</si>
  <si>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</si>
  <si>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</si>
  <si>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</si>
  <si>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</si>
  <si>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</si>
  <si>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</si>
  <si>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</si>
  <si>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</si>
  <si>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</si>
  <si>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</si>
  <si>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</si>
  <si>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</si>
  <si>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</si>
  <si>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</si>
  <si>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</si>
  <si>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</si>
  <si>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</si>
  <si>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</si>
  <si>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</si>
  <si>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</si>
  <si>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</si>
  <si>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</si>
  <si>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</si>
  <si>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</si>
  <si>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</si>
  <si>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</si>
  <si>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</si>
  <si>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</si>
  <si>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</si>
  <si>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</si>
  <si>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</si>
  <si>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</si>
  <si>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</si>
  <si>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</si>
  <si>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</si>
  <si>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</si>
  <si>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</si>
  <si>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</si>
  <si>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</si>
  <si>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</si>
  <si>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</si>
  <si>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</si>
  <si>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</si>
  <si>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</si>
  <si>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</si>
  <si>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</si>
  <si>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</si>
  <si>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</si>
  <si>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</si>
  <si>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</si>
  <si>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</si>
  <si>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</si>
  <si>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</si>
  <si>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</si>
  <si>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</si>
  <si>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</si>
  <si>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</si>
  <si>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</si>
  <si>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</si>
  <si>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</si>
  <si>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</si>
  <si>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</si>
  <si>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</si>
  <si>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</si>
  <si>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</si>
  <si>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</si>
  <si>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</si>
  <si>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</si>
  <si>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</si>
  <si>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</si>
  <si>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</si>
  <si>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</si>
  <si>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</si>
  <si>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</si>
  <si>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</si>
  <si>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</si>
  <si>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</si>
  <si>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</si>
  <si>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</si>
  <si>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</si>
  <si>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</si>
  <si>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</si>
  <si>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</si>
  <si>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</si>
  <si>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</si>
  <si>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</si>
  <si>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</si>
  <si>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</si>
  <si>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</si>
  <si>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</si>
  <si>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</si>
  <si>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</si>
  <si>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</si>
  <si>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</si>
  <si>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</si>
  <si>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</si>
  <si>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</si>
  <si>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</si>
  <si>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</si>
  <si>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</si>
  <si>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</si>
  <si>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</si>
  <si>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</si>
  <si>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</si>
  <si>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</si>
  <si>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</si>
  <si>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</si>
  <si>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</si>
  <si>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</si>
  <si>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</si>
  <si>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</si>
  <si>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</si>
  <si>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</si>
  <si>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</si>
  <si>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</si>
  <si>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</si>
  <si>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</si>
  <si>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</si>
  <si>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</si>
  <si>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</si>
  <si>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</si>
  <si>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</si>
  <si>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</si>
  <si>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</si>
  <si>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</si>
  <si>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</si>
  <si>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</si>
  <si>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</si>
  <si>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</si>
  <si>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</si>
  <si>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</si>
  <si>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</si>
  <si>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</si>
  <si>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</si>
  <si>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</si>
  <si>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</si>
  <si>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</si>
  <si>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</si>
  <si>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</si>
  <si>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</si>
  <si>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</si>
  <si>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</si>
  <si>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</si>
  <si>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</si>
  <si>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</si>
  <si>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</si>
  <si>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</si>
  <si>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</si>
  <si>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</si>
  <si>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</si>
  <si>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</si>
  <si>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</si>
  <si>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</si>
  <si>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</si>
  <si>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</si>
  <si>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</si>
  <si>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</si>
  <si>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</si>
  <si>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</si>
  <si>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</si>
  <si>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</si>
  <si>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</si>
  <si>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</si>
  <si>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</si>
  <si>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</si>
  <si>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</si>
  <si>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</si>
  <si>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</si>
  <si>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</si>
  <si>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</si>
  <si>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</si>
  <si>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</si>
  <si>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</si>
  <si>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</si>
  <si>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</si>
  <si>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</si>
  <si>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</si>
  <si>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</si>
  <si>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</si>
  <si>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</si>
  <si>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</si>
  <si>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</si>
  <si>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</si>
  <si>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</si>
  <si>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</si>
  <si>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</si>
  <si>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</si>
  <si>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</si>
  <si>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</si>
  <si>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</si>
  <si>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</si>
  <si>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</si>
  <si>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</si>
  <si>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</si>
  <si>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</si>
  <si>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</si>
  <si>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</si>
  <si>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</si>
  <si>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</si>
  <si>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</si>
  <si>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</si>
  <si>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</si>
  <si>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</si>
  <si>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</si>
  <si>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</si>
  <si>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</si>
  <si>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</si>
  <si>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</si>
  <si>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</si>
  <si>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</si>
  <si>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</si>
  <si>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</si>
  <si>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</si>
  <si>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</si>
  <si>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</si>
  <si>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</si>
  <si>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</si>
  <si>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</si>
  <si>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</si>
  <si>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</si>
  <si>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</si>
  <si>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</si>
  <si>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</si>
  <si>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</si>
  <si>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</si>
  <si>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</si>
  <si>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</si>
  <si>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</si>
  <si>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</si>
  <si>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</si>
  <si>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</si>
  <si>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</si>
  <si>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</si>
  <si>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</si>
  <si>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</si>
  <si>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</si>
  <si>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</si>
  <si>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</si>
  <si>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</si>
  <si>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</si>
  <si>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</si>
  <si>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</si>
  <si>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</si>
  <si>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</si>
  <si>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</si>
  <si>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</si>
  <si>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</si>
  <si>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</si>
  <si>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</si>
  <si>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</si>
  <si>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</si>
  <si>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</si>
  <si>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</si>
  <si>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</si>
  <si>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</si>
  <si>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</si>
  <si>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</si>
  <si>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</si>
  <si>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</si>
  <si>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</si>
  <si>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</si>
  <si>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</si>
  <si>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</si>
  <si>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</si>
  <si>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</si>
  <si>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</si>
  <si>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</si>
  <si>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</si>
  <si>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</si>
  <si>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</si>
  <si>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</si>
  <si>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</si>
  <si>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</si>
  <si>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</si>
  <si>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</si>
  <si>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</si>
  <si>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</si>
  <si>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</si>
  <si>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</si>
  <si>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</si>
  <si>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</si>
  <si>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</si>
  <si>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</si>
  <si>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</si>
  <si>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</si>
  <si>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</si>
  <si>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</si>
  <si>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</si>
  <si>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</si>
  <si>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</si>
  <si>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</si>
  <si>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</si>
  <si>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</si>
  <si>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</si>
  <si>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</si>
  <si>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</si>
  <si>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</si>
  <si>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</si>
  <si>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</si>
  <si>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</si>
  <si>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</si>
  <si>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</si>
  <si>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</si>
  <si>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</si>
  <si>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</si>
  <si>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</si>
  <si>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</si>
  <si>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</si>
  <si>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</si>
  <si>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</si>
  <si>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</si>
  <si>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</si>
  <si>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</si>
  <si>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</si>
  <si>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</si>
  <si>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</si>
  <si>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</si>
  <si>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</si>
  <si>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</si>
  <si>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</si>
  <si>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</si>
  <si>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</si>
  <si>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</si>
  <si>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</si>
  <si>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</si>
  <si>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</si>
  <si>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</si>
  <si>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</si>
  <si>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</si>
  <si>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</si>
  <si>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</si>
  <si>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</si>
  <si>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</si>
  <si>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</si>
  <si>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</si>
  <si>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</si>
  <si>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</si>
  <si>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</si>
  <si>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</si>
  <si>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</si>
  <si>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</si>
  <si>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</si>
  <si>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</si>
  <si>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</si>
  <si>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</si>
  <si>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</si>
  <si>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</si>
  <si>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</si>
  <si>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</si>
  <si>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</si>
  <si>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</si>
  <si>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</si>
  <si>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</si>
  <si>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</si>
  <si>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</si>
  <si>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</si>
  <si>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</si>
  <si>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</si>
  <si>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</si>
  <si>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</si>
  <si>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</si>
  <si>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</si>
  <si>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</si>
  <si>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</si>
  <si>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</si>
  <si>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</si>
  <si>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</si>
  <si>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</si>
  <si>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</si>
  <si>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</si>
  <si>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</si>
  <si>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</si>
  <si>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</si>
  <si>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</si>
  <si>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</si>
  <si>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</si>
  <si>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</si>
  <si>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</si>
  <si>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</si>
  <si>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</si>
  <si>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</si>
  <si>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</si>
  <si>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</si>
  <si>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</si>
  <si>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</si>
  <si>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</si>
  <si>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</si>
  <si>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</si>
  <si>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</si>
  <si>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</si>
  <si>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</si>
  <si>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</si>
  <si>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</si>
  <si>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</si>
  <si>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</si>
  <si>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</si>
  <si>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</si>
  <si>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</si>
  <si>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</si>
  <si>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</si>
  <si>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</si>
  <si>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</si>
  <si>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</si>
  <si>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</si>
  <si>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</si>
  <si>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</si>
  <si>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</si>
  <si>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</si>
  <si>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</si>
  <si>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</si>
  <si>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</si>
  <si>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</si>
  <si>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</si>
  <si>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</si>
  <si>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</si>
  <si>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</si>
  <si>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</si>
  <si>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</si>
  <si>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</si>
  <si>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</si>
  <si>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</si>
  <si>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</si>
  <si>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</si>
  <si>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</si>
  <si>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</si>
  <si>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</si>
  <si>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</si>
  <si>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</si>
  <si>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</si>
  <si>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</si>
  <si>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</si>
  <si>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</si>
  <si>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</si>
  <si>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</si>
  <si>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</si>
  <si>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</si>
  <si>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</si>
  <si>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</si>
  <si>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</si>
  <si>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</si>
  <si>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</si>
  <si>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</si>
  <si>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</si>
  <si>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</si>
  <si>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</si>
  <si>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</si>
  <si>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</si>
  <si>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</si>
  <si>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</si>
  <si>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</si>
  <si>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</si>
  <si>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</si>
  <si>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</si>
  <si>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</si>
  <si>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</si>
  <si>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</si>
  <si>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</si>
  <si>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</si>
  <si>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</si>
  <si>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</si>
  <si>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</si>
  <si>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</si>
  <si>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</si>
  <si>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</si>
  <si>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</si>
  <si>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</si>
  <si>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</si>
  <si>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</si>
  <si>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</si>
  <si>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</si>
  <si>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</si>
  <si>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</si>
  <si>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</si>
  <si>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</si>
  <si>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</si>
  <si>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</si>
  <si>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</si>
  <si>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</si>
  <si>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</si>
  <si>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</si>
  <si>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</si>
  <si>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</si>
  <si>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</si>
  <si>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</si>
  <si>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</si>
  <si>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</si>
  <si>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</si>
  <si>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</si>
  <si>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</si>
  <si>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</si>
  <si>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</si>
  <si>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</si>
  <si>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</si>
  <si>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</si>
  <si>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</si>
  <si>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</si>
  <si>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</si>
  <si>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</si>
  <si>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</si>
  <si>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</si>
  <si>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</si>
  <si>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</si>
  <si>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</si>
  <si>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</si>
  <si>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</si>
  <si>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</si>
  <si>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</si>
  <si>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</si>
  <si>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</si>
  <si>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</si>
  <si>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</si>
  <si>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</si>
  <si>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</si>
  <si>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</si>
  <si>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</si>
  <si>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</si>
  <si>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</si>
  <si>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</si>
  <si>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</si>
  <si>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</si>
  <si>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</si>
  <si>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</si>
  <si>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</si>
  <si>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</si>
  <si>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</si>
  <si>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</si>
  <si>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</si>
  <si>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</si>
  <si>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</si>
  <si>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</si>
  <si>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</si>
  <si>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</si>
  <si>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</si>
  <si>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</si>
  <si>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</si>
  <si>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</si>
  <si>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</si>
  <si>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</si>
  <si>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</si>
  <si>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</si>
  <si>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</si>
  <si>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</si>
  <si>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</si>
  <si>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</si>
  <si>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</si>
  <si>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</si>
  <si>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</si>
  <si>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</si>
  <si>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</si>
  <si>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</si>
  <si>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</si>
  <si>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</si>
  <si>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</si>
  <si>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</si>
  <si>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</si>
  <si>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</si>
  <si>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</si>
  <si>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</si>
  <si>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</si>
  <si>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</si>
  <si>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</si>
  <si>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</si>
  <si>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</si>
  <si>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</si>
  <si>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</si>
  <si>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</si>
  <si>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</si>
  <si>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</si>
  <si>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</si>
  <si>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</si>
  <si>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</si>
  <si>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</si>
  <si>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</si>
  <si>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</si>
  <si>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</si>
  <si>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</si>
  <si>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</si>
  <si>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</si>
  <si>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</si>
  <si>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</si>
  <si>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</si>
  <si>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</si>
  <si>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</si>
  <si>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</si>
  <si>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</si>
  <si>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</si>
  <si>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</si>
  <si>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</si>
  <si>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</si>
  <si>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</si>
  <si>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</si>
  <si>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</si>
  <si>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</si>
  <si>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</si>
  <si>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</si>
  <si>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</si>
  <si>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</si>
  <si>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</si>
  <si>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</si>
  <si>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</si>
  <si>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</si>
  <si>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</si>
  <si>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</si>
  <si>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</si>
  <si>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</si>
  <si>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</si>
  <si>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</si>
  <si>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</si>
  <si>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</si>
  <si>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</si>
  <si>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</si>
  <si>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</si>
  <si>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</si>
  <si>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</si>
  <si>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</si>
  <si>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</si>
  <si>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</si>
  <si>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</si>
  <si>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</si>
  <si>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</si>
  <si>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</si>
  <si>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</si>
  <si>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</si>
  <si>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</si>
  <si>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</si>
  <si>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</si>
  <si>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</si>
  <si>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</si>
  <si>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</si>
  <si>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</si>
  <si>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</si>
  <si>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</si>
  <si>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</si>
  <si>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</si>
  <si>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</si>
  <si>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</si>
  <si>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</si>
  <si>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</si>
  <si>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</si>
  <si>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</si>
  <si>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</si>
  <si>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</si>
  <si>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</si>
  <si>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</si>
  <si>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</si>
  <si>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</si>
  <si>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</si>
  <si>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</si>
  <si>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</si>
  <si>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</si>
  <si>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</si>
  <si>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</si>
  <si>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</si>
  <si>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</si>
  <si>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</si>
  <si>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</si>
  <si>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</si>
  <si>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</si>
  <si>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</si>
  <si>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</si>
  <si>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</si>
  <si>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</si>
  <si>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</si>
  <si>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</si>
  <si>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</si>
  <si>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</si>
  <si>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</si>
  <si>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</si>
  <si>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</si>
  <si>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</si>
  <si>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</si>
  <si>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</si>
  <si>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</si>
  <si>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</si>
  <si>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</si>
  <si>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</si>
  <si>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</si>
  <si>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</si>
  <si>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</si>
  <si>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</si>
  <si>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</si>
  <si>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</si>
  <si>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</si>
  <si>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</si>
  <si>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</si>
  <si>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</si>
  <si>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</si>
  <si>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</si>
  <si>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</si>
  <si>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</si>
  <si>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</si>
  <si>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</si>
  <si>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</si>
  <si>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</si>
  <si>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</si>
  <si>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</si>
  <si>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</si>
  <si>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</si>
  <si>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</si>
  <si>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</si>
  <si>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</si>
  <si>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</si>
  <si>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</si>
  <si>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</si>
  <si>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</si>
  <si>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</si>
  <si>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</si>
  <si>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</si>
  <si>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</si>
  <si>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</si>
  <si>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</si>
  <si>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</si>
  <si>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</si>
  <si>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</si>
  <si>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</si>
  <si>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</si>
  <si>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</si>
  <si>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</si>
  <si>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</si>
  <si>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</si>
  <si>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</si>
  <si>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</si>
  <si>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</si>
  <si>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</si>
  <si>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</si>
  <si>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</si>
  <si>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</si>
  <si>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</si>
  <si>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</si>
  <si>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</si>
  <si>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</si>
  <si>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</si>
  <si>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</si>
  <si>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</si>
  <si>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</si>
  <si>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</si>
  <si>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</si>
  <si>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</si>
  <si>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</si>
  <si>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</si>
  <si>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</si>
  <si>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</si>
  <si>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</si>
  <si>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</si>
  <si>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</si>
  <si>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</si>
  <si>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</si>
  <si>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</si>
  <si>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</si>
  <si>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</si>
  <si>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</si>
  <si>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</si>
  <si>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</si>
  <si>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</si>
  <si>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</si>
  <si>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</si>
  <si>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</si>
  <si>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</si>
  <si>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</si>
  <si>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</si>
  <si>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</si>
  <si>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</si>
  <si>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</si>
  <si>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</si>
  <si>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</si>
  <si>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</si>
  <si>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</si>
  <si>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</si>
  <si>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</si>
  <si>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</si>
  <si>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</si>
  <si>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</si>
  <si>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</si>
  <si>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</si>
  <si>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</si>
  <si>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</si>
  <si>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</si>
  <si>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</si>
  <si>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</si>
  <si>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</si>
  <si>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</si>
  <si>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</si>
  <si>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</si>
  <si>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</si>
  <si>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</si>
  <si>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</si>
  <si>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</si>
  <si>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</si>
  <si>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</si>
  <si>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</si>
  <si>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</si>
  <si>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</si>
  <si>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</si>
  <si>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</si>
  <si>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</si>
  <si>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</si>
  <si>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</si>
  <si>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</si>
  <si>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</si>
  <si>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</si>
  <si>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</si>
  <si>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</si>
  <si>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</si>
  <si>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</si>
  <si>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</si>
  <si>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</si>
  <si>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</si>
  <si>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</si>
  <si>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</si>
  <si>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</si>
  <si>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</si>
  <si>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</si>
  <si>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</si>
  <si>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</si>
  <si>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</si>
  <si>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</si>
  <si>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</si>
  <si>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</si>
  <si>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</si>
  <si>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</si>
  <si>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</si>
  <si>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</si>
  <si>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</si>
  <si>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</si>
  <si>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</si>
  <si>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</si>
  <si>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</si>
  <si>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</si>
  <si>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</si>
  <si>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</si>
  <si>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</si>
  <si>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</si>
  <si>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</si>
  <si>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</si>
  <si>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</si>
  <si>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</si>
  <si>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</si>
  <si>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</si>
  <si>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</si>
  <si>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</si>
  <si>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</si>
  <si>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</si>
  <si>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</si>
  <si>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</si>
  <si>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</si>
  <si>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</si>
  <si>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</si>
  <si>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</si>
  <si>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</si>
  <si>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</si>
  <si>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</si>
  <si>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</si>
  <si>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</si>
  <si>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</si>
  <si>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</si>
  <si>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</si>
  <si>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</si>
  <si>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</si>
  <si>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</si>
  <si>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</si>
  <si>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</si>
  <si>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</si>
  <si>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</si>
  <si>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</si>
  <si>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</si>
  <si>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</si>
  <si>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</si>
  <si>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</si>
  <si>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</si>
  <si>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</si>
  <si>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</si>
  <si>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</si>
  <si>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</si>
  <si>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</si>
  <si>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</si>
  <si>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</si>
  <si>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</si>
  <si>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</si>
  <si>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</si>
  <si>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</si>
  <si>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</si>
  <si>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</si>
  <si>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</si>
  <si>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</si>
  <si>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</si>
  <si>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</si>
  <si>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</si>
  <si>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</si>
  <si>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</si>
  <si>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</si>
  <si>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</si>
  <si>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</si>
  <si>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</si>
  <si>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</si>
  <si>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</si>
  <si>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</si>
  <si>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</si>
  <si>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</si>
  <si>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</si>
  <si>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</si>
  <si>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</si>
  <si>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</si>
  <si>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</si>
  <si>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</si>
  <si>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</si>
  <si>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</si>
  <si>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</si>
  <si>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</si>
  <si>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</si>
  <si>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</si>
  <si>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</si>
  <si>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</si>
  <si>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</si>
  <si>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</si>
  <si>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</si>
  <si>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</si>
  <si>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</si>
  <si>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</si>
  <si>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</si>
  <si>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</si>
  <si>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</si>
  <si>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</si>
  <si>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</si>
  <si>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</si>
  <si>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</si>
  <si>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</si>
  <si>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</si>
  <si>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</si>
  <si>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</si>
  <si>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</si>
  <si>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</si>
  <si>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</si>
  <si>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</si>
  <si>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</si>
  <si>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</si>
  <si>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</si>
  <si>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</si>
  <si>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</si>
  <si>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</si>
  <si>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</si>
  <si>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</si>
  <si>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</si>
  <si>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</si>
  <si>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</si>
  <si>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</si>
  <si>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</si>
  <si>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</si>
  <si>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</si>
  <si>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</si>
  <si>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</si>
  <si>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</si>
  <si>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</si>
  <si>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</si>
  <si>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</si>
  <si>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</si>
  <si>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</si>
  <si>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</si>
  <si>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</si>
  <si>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</si>
  <si>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</si>
  <si>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</si>
  <si>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</si>
  <si>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</si>
  <si>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</si>
  <si>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</si>
  <si>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</si>
  <si>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</si>
  <si>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</si>
  <si>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</si>
  <si>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</si>
  <si>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</si>
  <si>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</si>
  <si>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</si>
  <si>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</si>
  <si>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</si>
  <si>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</si>
  <si>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</si>
  <si>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</si>
  <si>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</si>
  <si>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</si>
  <si>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</si>
  <si>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</si>
  <si>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</si>
  <si>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</si>
  <si>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</si>
  <si>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</si>
  <si>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</si>
  <si>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</si>
  <si>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</si>
  <si>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</si>
  <si>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</si>
  <si>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</si>
  <si>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</si>
  <si>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</si>
  <si>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</si>
  <si>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</si>
  <si>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</si>
  <si>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</si>
  <si>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</si>
  <si>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</si>
  <si>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</si>
  <si>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</si>
  <si>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</si>
  <si>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</si>
  <si>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</si>
  <si>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</si>
  <si>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</si>
  <si>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</si>
  <si>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</si>
  <si>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</si>
  <si>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</si>
  <si>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</si>
  <si>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</si>
  <si>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</si>
  <si>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</si>
  <si>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</si>
  <si>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</si>
  <si>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</si>
  <si>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</si>
  <si>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</si>
  <si>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</si>
  <si>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</si>
  <si>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</si>
  <si>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</si>
  <si>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</si>
  <si>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</si>
  <si>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</si>
  <si>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</si>
  <si>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</si>
  <si>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</si>
  <si>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</si>
  <si>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</si>
  <si>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</si>
  <si>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</si>
  <si>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</si>
  <si>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</si>
  <si>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</si>
  <si>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</si>
  <si>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</si>
  <si>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</si>
  <si>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</si>
  <si>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</si>
  <si>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</si>
  <si>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</si>
  <si>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</si>
  <si>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</si>
  <si>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</si>
  <si>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</si>
  <si>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</si>
  <si>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</si>
  <si>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</si>
  <si>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</si>
  <si>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</si>
  <si>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</si>
  <si>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</si>
  <si>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</si>
  <si>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</si>
  <si>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</si>
  <si>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</si>
  <si>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</si>
  <si>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</si>
  <si>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</si>
  <si>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</si>
  <si>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</si>
  <si>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</si>
  <si>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</si>
  <si>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</si>
  <si>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</si>
  <si>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</si>
  <si>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</si>
  <si>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</si>
  <si>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</si>
  <si>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</si>
  <si>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</si>
  <si>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</si>
  <si>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</si>
  <si>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</si>
  <si>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</si>
  <si>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</si>
  <si>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</si>
  <si>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</si>
  <si>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</si>
  <si>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</si>
  <si>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</si>
  <si>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</si>
  <si>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</si>
  <si>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</si>
  <si>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</si>
  <si>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</si>
  <si>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</si>
  <si>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</si>
  <si>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</si>
  <si>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</si>
  <si>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</si>
  <si>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</si>
  <si>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</si>
  <si>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</si>
  <si>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</si>
  <si>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</si>
  <si>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</si>
  <si>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</si>
  <si>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</si>
  <si>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</si>
  <si>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</si>
  <si>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</si>
  <si>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</si>
  <si>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</si>
  <si>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</si>
  <si>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</si>
  <si>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</si>
  <si>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</si>
  <si>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</si>
  <si>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</si>
  <si>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</si>
  <si>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</si>
  <si>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</si>
  <si>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</si>
  <si>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</si>
  <si>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</si>
  <si>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</si>
  <si>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</si>
  <si>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</si>
  <si>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</si>
  <si>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</si>
  <si>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</si>
  <si>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</si>
  <si>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</si>
  <si>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</si>
  <si>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</si>
  <si>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</si>
  <si>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</si>
  <si>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</si>
  <si>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</si>
  <si>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</si>
  <si>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</si>
  <si>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</si>
  <si>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</si>
  <si>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</si>
  <si>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</si>
  <si>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</si>
  <si>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</si>
  <si>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</si>
  <si>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</si>
  <si>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</si>
  <si>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</si>
  <si>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</si>
  <si>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</si>
  <si>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</si>
  <si>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</si>
  <si>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</si>
  <si>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</si>
  <si>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</si>
  <si>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</si>
  <si>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</si>
  <si>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</si>
  <si>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</si>
  <si>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</si>
  <si>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</si>
  <si>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</si>
  <si>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</si>
  <si>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</si>
  <si>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</si>
  <si>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</si>
  <si>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</si>
  <si>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</si>
  <si>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</si>
  <si>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</si>
  <si>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</si>
  <si>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</si>
  <si>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</si>
  <si>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</si>
  <si>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</si>
  <si>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</si>
  <si>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</si>
  <si>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</si>
  <si>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</si>
  <si>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</si>
  <si>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</si>
  <si>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</si>
  <si>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</si>
  <si>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</si>
  <si>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</si>
  <si>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</si>
  <si>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</si>
  <si>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</si>
  <si>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</si>
  <si>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</si>
  <si>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</si>
  <si>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</si>
  <si>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</si>
  <si>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</si>
  <si>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</si>
  <si>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</si>
  <si>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</si>
  <si>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</si>
  <si>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</si>
  <si>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</si>
  <si>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</si>
  <si>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</si>
  <si>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</si>
  <si>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</si>
  <si>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</si>
  <si>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</si>
  <si>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</si>
  <si>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</si>
  <si>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</si>
  <si>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</si>
  <si>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</si>
  <si>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</si>
  <si>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</si>
  <si>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</si>
  <si>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</si>
  <si>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</si>
  <si>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</si>
  <si>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</si>
  <si>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</si>
  <si>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</si>
  <si>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</si>
  <si>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</si>
  <si>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</si>
  <si>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</si>
  <si>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</si>
  <si>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</si>
  <si>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</si>
  <si>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</si>
  <si>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</si>
  <si>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</si>
  <si>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</si>
  <si>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</si>
  <si>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</si>
  <si>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</si>
  <si>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</si>
  <si>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</si>
  <si>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</si>
  <si>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</si>
  <si>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</si>
  <si>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</si>
  <si>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</si>
  <si>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</si>
  <si>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</si>
  <si>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</si>
  <si>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</si>
  <si>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</si>
  <si>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</si>
  <si>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</si>
  <si>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</si>
  <si>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</si>
  <si>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</si>
  <si>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</si>
  <si>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</si>
  <si>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</si>
  <si>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</si>
  <si>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</si>
  <si>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</si>
  <si>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</si>
  <si>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</si>
  <si>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</si>
  <si>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</si>
  <si>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</si>
  <si>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</si>
  <si>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</si>
  <si>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</si>
  <si>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</si>
  <si>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</si>
  <si>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</si>
  <si>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</si>
  <si>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</si>
  <si>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</si>
  <si>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</si>
  <si>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</si>
  <si>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</si>
  <si>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</si>
  <si>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</si>
  <si>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</si>
  <si>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</si>
  <si>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</si>
  <si>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</si>
  <si>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</si>
  <si>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</si>
  <si>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</si>
  <si>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</si>
  <si>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</si>
  <si>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</si>
  <si>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</si>
  <si>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</si>
  <si>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</si>
  <si>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</si>
  <si>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</si>
  <si>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</si>
  <si>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</si>
  <si>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</si>
  <si>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</si>
  <si>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</si>
  <si>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</si>
  <si>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</si>
  <si>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</si>
  <si>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</si>
  <si>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</si>
  <si>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</si>
  <si>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</si>
  <si>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</si>
  <si>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</si>
  <si>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</si>
  <si>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</si>
  <si>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</si>
  <si>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</si>
  <si>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</si>
  <si>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</si>
  <si>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</si>
  <si>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</si>
  <si>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</si>
  <si>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</si>
  <si>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</si>
  <si>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</si>
  <si>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</si>
  <si>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</si>
  <si>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</si>
  <si>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</si>
  <si>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</si>
  <si>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</si>
  <si>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</si>
  <si>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</si>
  <si>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</si>
  <si>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</si>
  <si>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</si>
  <si>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</si>
  <si>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</si>
  <si>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</si>
  <si>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</si>
  <si>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</si>
  <si>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</si>
  <si>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</si>
  <si>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</si>
  <si>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</si>
  <si>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</si>
  <si>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</si>
  <si>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</si>
  <si>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</si>
  <si>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</si>
  <si>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</si>
  <si>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</si>
  <si>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</si>
  <si>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</si>
  <si>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</si>
  <si>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</si>
  <si>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</si>
  <si>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</si>
  <si>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</si>
  <si>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</si>
  <si>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</si>
  <si>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</si>
  <si>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</si>
  <si>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</si>
  <si>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</si>
  <si>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</si>
  <si>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</si>
  <si>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</si>
  <si>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</si>
  <si>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</si>
  <si>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</si>
  <si>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</si>
  <si>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</si>
  <si>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</si>
  <si>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</si>
  <si>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</si>
  <si>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</si>
  <si>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</si>
  <si>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</si>
  <si>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</si>
  <si>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</si>
  <si>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</si>
  <si>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</si>
  <si>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</si>
  <si>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</si>
  <si>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</si>
  <si>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</si>
  <si>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</si>
  <si>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</si>
  <si>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</si>
  <si>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</si>
  <si>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</si>
  <si>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</si>
  <si>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</si>
  <si>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</si>
  <si>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</si>
  <si>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</si>
  <si>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</si>
  <si>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</si>
  <si>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</si>
  <si>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</si>
  <si>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</si>
  <si>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</si>
  <si>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</si>
  <si>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</si>
  <si>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</si>
  <si>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</si>
  <si>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</si>
  <si>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</si>
  <si>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</si>
  <si>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</si>
  <si>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</si>
  <si>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</si>
  <si>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</si>
  <si>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</si>
  <si>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</si>
  <si>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</si>
  <si>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</si>
  <si>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</si>
  <si>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</si>
  <si>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</si>
  <si>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</si>
  <si>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</si>
  <si>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</si>
  <si>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</si>
  <si>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</si>
  <si>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</si>
  <si>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</si>
  <si>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</si>
  <si>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</si>
  <si>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</si>
  <si>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</si>
  <si>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</si>
  <si>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</si>
  <si>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</si>
  <si>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</si>
  <si>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</si>
  <si>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</si>
  <si>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</si>
  <si>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</si>
  <si>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</si>
  <si>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</si>
  <si>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</si>
  <si>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</si>
  <si>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</si>
  <si>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</si>
  <si>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</si>
  <si>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</si>
  <si>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</si>
  <si>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</si>
  <si>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</si>
  <si>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</si>
  <si>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</si>
  <si>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</si>
  <si>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</si>
  <si>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</si>
  <si>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</si>
  <si>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</si>
  <si>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</si>
  <si>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</si>
  <si>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</si>
  <si>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</si>
  <si>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</si>
  <si>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</si>
  <si>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</si>
  <si>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</si>
  <si>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</si>
  <si>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</si>
  <si>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</si>
  <si>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</si>
  <si>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</si>
  <si>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</si>
  <si>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</si>
  <si>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</si>
  <si>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</si>
  <si>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</si>
  <si>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</si>
  <si>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</si>
  <si>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</si>
  <si>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</si>
  <si>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</si>
  <si>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</si>
  <si>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</si>
  <si>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</si>
  <si>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</si>
  <si>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</si>
  <si>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</si>
  <si>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</si>
  <si>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</si>
  <si>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</si>
  <si>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</si>
  <si>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</si>
  <si>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</si>
  <si>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</si>
  <si>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</si>
  <si>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</si>
  <si>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</si>
  <si>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</si>
  <si>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</si>
  <si>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</si>
  <si>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</si>
  <si>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</si>
  <si>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</si>
  <si>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</si>
  <si>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</si>
  <si>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</si>
  <si>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</si>
  <si>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</si>
  <si>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</si>
  <si>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</si>
  <si>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</si>
  <si>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</si>
  <si>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</si>
  <si>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</si>
  <si>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</si>
  <si>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</si>
  <si>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</si>
  <si>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</si>
  <si>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</si>
  <si>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</si>
  <si>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</si>
  <si>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</si>
  <si>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</si>
  <si>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</si>
  <si>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</si>
  <si>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</si>
  <si>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</si>
  <si>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</si>
  <si>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</si>
  <si>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</si>
  <si>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</si>
  <si>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</si>
  <si>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</si>
  <si>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</si>
  <si>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</si>
  <si>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</si>
  <si>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</si>
  <si>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</si>
  <si>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</si>
  <si>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</si>
  <si>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</si>
  <si>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</si>
  <si>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</si>
  <si>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</si>
  <si>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</si>
  <si>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</si>
  <si>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</si>
  <si>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</si>
  <si>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</si>
  <si>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</si>
  <si>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</si>
  <si>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</si>
  <si>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</si>
  <si>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</si>
  <si>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</si>
  <si>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</si>
  <si>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</si>
  <si>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</si>
  <si>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</si>
  <si>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</si>
  <si>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</si>
  <si>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</si>
  <si>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</si>
  <si>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</si>
  <si>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</si>
  <si>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</si>
  <si>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</si>
  <si>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</si>
  <si>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</si>
  <si>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</si>
  <si>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</si>
  <si>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</si>
  <si>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</si>
  <si>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</si>
  <si>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</si>
  <si>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</si>
  <si>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</si>
  <si>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</si>
  <si>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</si>
  <si>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</si>
  <si>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</si>
  <si>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</si>
  <si>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</si>
  <si>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</si>
  <si>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</si>
  <si>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</si>
  <si>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</si>
  <si>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</si>
  <si>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</si>
  <si>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</si>
  <si>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</si>
  <si>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</si>
  <si>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</si>
  <si>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</si>
  <si>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</si>
  <si>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</si>
  <si>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</si>
  <si>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</si>
  <si>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</si>
  <si>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</si>
  <si>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</si>
  <si>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</si>
  <si>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</si>
  <si>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</si>
  <si>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</si>
  <si>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</si>
  <si>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</si>
  <si>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</si>
  <si>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</si>
  <si>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</si>
  <si>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</si>
  <si>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</si>
  <si>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</si>
  <si>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</si>
  <si>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</si>
  <si>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</si>
  <si>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</si>
  <si>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</si>
  <si>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</si>
  <si>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</si>
  <si>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</si>
  <si>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</si>
  <si>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</si>
  <si>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</si>
  <si>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</si>
  <si>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</si>
  <si>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</si>
  <si>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</si>
  <si>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</si>
  <si>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</si>
  <si>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</si>
  <si>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</si>
  <si>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</si>
  <si>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</si>
  <si>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</si>
  <si>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</si>
  <si>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</si>
  <si>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</si>
  <si>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</si>
  <si>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</si>
  <si>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</si>
  <si>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</si>
  <si>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</si>
  <si>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</si>
  <si>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</si>
  <si>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</si>
  <si>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</si>
  <si>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</si>
  <si>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</si>
  <si>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</si>
  <si>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</si>
  <si>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</si>
  <si>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</si>
  <si>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</si>
  <si>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</si>
  <si>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</si>
  <si>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</si>
  <si>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</si>
  <si>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</si>
  <si>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</si>
  <si>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</si>
  <si>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</si>
  <si>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</si>
  <si>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</si>
  <si>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</si>
  <si>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</si>
  <si>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</si>
  <si>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</si>
  <si>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</si>
  <si>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</si>
  <si>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</si>
  <si>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</si>
  <si>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</si>
  <si>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</si>
  <si>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</si>
  <si>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</si>
  <si>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</si>
  <si>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</si>
  <si>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</si>
  <si>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</si>
  <si>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</si>
  <si>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</si>
  <si>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</si>
  <si>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</si>
  <si>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</si>
  <si>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</si>
  <si>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</si>
  <si>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</si>
  <si>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</si>
  <si>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</si>
  <si>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</si>
  <si>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</si>
  <si>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</si>
  <si>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</si>
  <si>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</si>
  <si>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</si>
  <si>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</si>
  <si>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</si>
  <si>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</si>
  <si>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</si>
  <si>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</si>
  <si>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</si>
  <si>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</si>
  <si>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</si>
  <si>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</si>
  <si>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</si>
  <si>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</si>
  <si>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</si>
  <si>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</si>
  <si>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</si>
  <si>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</si>
  <si>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</si>
  <si>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</si>
  <si>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</si>
  <si>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</si>
  <si>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</si>
  <si>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</si>
  <si>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</si>
  <si>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</si>
  <si>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</si>
  <si>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</si>
  <si>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</si>
  <si>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</si>
  <si>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</si>
  <si>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</si>
  <si>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</si>
  <si>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</si>
  <si>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</si>
  <si>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</si>
  <si>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</si>
  <si>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</si>
  <si>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</si>
  <si>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</si>
  <si>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</si>
  <si>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</si>
  <si>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</si>
  <si>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</si>
  <si>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</si>
  <si>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</si>
  <si>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</si>
  <si>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</si>
  <si>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</si>
  <si>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</si>
  <si>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</si>
  <si>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</si>
  <si>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</si>
  <si>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</si>
  <si>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</si>
  <si>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</si>
  <si>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</si>
  <si>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</si>
  <si>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</si>
  <si>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</si>
  <si>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</si>
  <si>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</si>
  <si>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</si>
  <si>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</si>
  <si>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</si>
  <si>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</si>
  <si>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</si>
  <si>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</si>
  <si>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</si>
  <si>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</si>
  <si>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</si>
  <si>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</si>
  <si>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</si>
  <si>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</si>
  <si>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</si>
  <si>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</si>
  <si>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</si>
  <si>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</si>
  <si>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</si>
  <si>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</si>
  <si>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</si>
  <si>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</si>
  <si>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</si>
  <si>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</si>
  <si>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</si>
  <si>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</si>
  <si>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</si>
  <si>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</si>
  <si>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</si>
  <si>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</si>
  <si>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</si>
  <si>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</si>
  <si>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</si>
  <si>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</si>
  <si>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</si>
  <si>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</si>
  <si>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</si>
  <si>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</si>
  <si>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</si>
  <si>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</si>
  <si>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</si>
  <si>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</si>
  <si>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</si>
  <si>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</si>
  <si>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</si>
  <si>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</si>
  <si>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</si>
  <si>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</si>
  <si>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</si>
  <si>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</si>
  <si>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</si>
  <si>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</si>
  <si>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</si>
  <si>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</si>
  <si>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</si>
  <si>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</si>
  <si>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</si>
  <si>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</si>
  <si>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</si>
  <si>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</si>
  <si>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</si>
  <si>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</si>
  <si>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</si>
  <si>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</si>
  <si>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</si>
  <si>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</si>
  <si>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</si>
  <si>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</si>
  <si>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</si>
  <si>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</si>
  <si>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</si>
  <si>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</si>
  <si>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</si>
  <si>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</si>
  <si>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</si>
  <si>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</si>
  <si>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</si>
  <si>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</si>
  <si>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</si>
  <si>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</si>
  <si>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</si>
  <si>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</si>
  <si>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</si>
  <si>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</si>
  <si>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</si>
  <si>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</si>
  <si>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</si>
  <si>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</si>
  <si>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</si>
  <si>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</si>
  <si>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</si>
  <si>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</si>
  <si>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</si>
  <si>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</si>
  <si>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</si>
  <si>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</si>
  <si>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</si>
  <si>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</si>
  <si>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</si>
  <si>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</si>
  <si>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</si>
  <si>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</si>
  <si>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</si>
  <si>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</si>
  <si>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</si>
  <si>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</si>
  <si>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</si>
  <si>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</si>
  <si>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</si>
  <si>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</si>
  <si>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</si>
  <si>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</si>
  <si>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</si>
  <si>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</si>
  <si>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</si>
  <si>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</si>
  <si>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</si>
  <si>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</si>
  <si>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</si>
  <si>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</si>
  <si>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</si>
  <si>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</si>
  <si>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</si>
  <si>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</si>
  <si>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</si>
  <si>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</si>
  <si>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</si>
  <si>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</si>
  <si>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</si>
  <si>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</si>
  <si>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</si>
  <si>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</si>
  <si>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</si>
  <si>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</si>
  <si>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</si>
  <si>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</si>
  <si>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</si>
  <si>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</si>
  <si>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</si>
  <si>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</si>
  <si>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</si>
  <si>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</si>
  <si>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</si>
  <si>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</si>
  <si>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</si>
  <si>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</si>
  <si>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</si>
  <si>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</si>
  <si>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</si>
  <si>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</si>
  <si>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</si>
  <si>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</si>
  <si>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</si>
  <si>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</si>
  <si>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</si>
  <si>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</si>
  <si>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</si>
  <si>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</si>
  <si>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</si>
  <si>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</si>
  <si>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</si>
  <si>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</si>
  <si>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</si>
  <si>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</si>
  <si>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</si>
  <si>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</si>
  <si>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</si>
  <si>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</si>
  <si>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</si>
  <si>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</si>
  <si>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</si>
  <si>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</si>
  <si>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</si>
  <si>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</si>
  <si>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</si>
  <si>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</si>
  <si>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</si>
  <si>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</si>
  <si>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</si>
  <si>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</si>
  <si>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</si>
  <si>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</si>
  <si>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</si>
  <si>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</si>
  <si>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</si>
  <si>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</si>
  <si>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</si>
  <si>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</si>
  <si>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</si>
  <si>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</si>
  <si>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</si>
  <si>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</si>
  <si>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</si>
  <si>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</si>
  <si>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</si>
  <si>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</si>
  <si>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</si>
  <si>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</si>
  <si>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</si>
  <si>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</si>
  <si>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</si>
  <si>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</si>
  <si>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</si>
  <si>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</si>
  <si>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</si>
  <si>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</si>
  <si>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</si>
  <si>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</si>
  <si>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</si>
  <si>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</si>
  <si>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</si>
  <si>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</si>
  <si>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</si>
  <si>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</si>
  <si>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</si>
  <si>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</si>
  <si>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</si>
  <si>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</si>
  <si>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</si>
  <si>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</si>
  <si>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</si>
  <si>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</si>
  <si>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</si>
  <si>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</si>
  <si>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</si>
  <si>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</si>
  <si>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</si>
  <si>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</si>
  <si>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</si>
  <si>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</si>
  <si>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</si>
  <si>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</si>
  <si>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</si>
  <si>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</si>
  <si>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</si>
  <si>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</si>
  <si>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</si>
  <si>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</si>
  <si>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</si>
  <si>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</si>
  <si>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</si>
  <si>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</si>
  <si>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</si>
  <si>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</si>
  <si>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</si>
  <si>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</si>
  <si>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</si>
  <si>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</si>
  <si>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</si>
  <si>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</si>
  <si>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</si>
  <si>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</si>
  <si>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</si>
  <si>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</si>
  <si>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</si>
  <si>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</si>
  <si>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</si>
  <si>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</si>
  <si>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</si>
  <si>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</si>
  <si>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</si>
  <si>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</si>
  <si>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</si>
  <si>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</si>
  <si>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</si>
  <si>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</si>
  <si>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</si>
  <si>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</si>
  <si>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</si>
  <si>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</si>
  <si>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</si>
  <si>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</si>
  <si>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</si>
  <si>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</si>
  <si>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</si>
  <si>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</si>
  <si>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</si>
  <si>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</si>
  <si>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</si>
  <si>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</si>
  <si>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</si>
  <si>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</si>
  <si>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</si>
  <si>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</si>
  <si>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</si>
  <si>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</si>
  <si>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</si>
  <si>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</si>
  <si>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</si>
  <si>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</si>
  <si>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</si>
  <si>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</si>
  <si>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</si>
  <si>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</si>
  <si>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</si>
  <si>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</si>
  <si>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</si>
  <si>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</si>
  <si>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</si>
  <si>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</si>
  <si>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</si>
  <si>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</si>
  <si>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</si>
  <si>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</si>
  <si>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</si>
  <si>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</si>
  <si>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</si>
  <si>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</si>
  <si>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</si>
  <si>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</si>
  <si>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</si>
  <si>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</si>
  <si>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</si>
  <si>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</si>
  <si>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</si>
  <si>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</si>
  <si>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</si>
  <si>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</si>
  <si>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</si>
  <si>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</si>
  <si>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</si>
  <si>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</si>
  <si>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</si>
  <si>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</si>
  <si>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</si>
  <si>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</si>
  <si>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</si>
  <si>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</si>
  <si>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</si>
  <si>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</si>
  <si>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</si>
  <si>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</si>
  <si>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</si>
  <si>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</si>
  <si>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</si>
  <si>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</si>
  <si>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</si>
  <si>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</si>
  <si>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</si>
  <si>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</si>
  <si>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</si>
  <si>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</si>
  <si>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</si>
  <si>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</si>
  <si>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</si>
  <si>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</si>
  <si>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</si>
  <si>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</si>
  <si>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</si>
  <si>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</si>
  <si>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</si>
  <si>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</si>
  <si>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</si>
  <si>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</si>
  <si>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</si>
  <si>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</si>
  <si>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</si>
  <si>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</si>
  <si>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</si>
  <si>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</si>
  <si>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</si>
  <si>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</si>
  <si>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</si>
  <si>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</si>
  <si>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</si>
  <si>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</si>
  <si>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</si>
  <si>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</si>
  <si>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</si>
  <si>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</si>
  <si>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</si>
  <si>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</si>
  <si>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</si>
  <si>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</si>
  <si>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</si>
  <si>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</si>
  <si>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</si>
  <si>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</si>
  <si>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</si>
  <si>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</si>
  <si>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</si>
  <si>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</si>
  <si>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</si>
  <si>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</si>
  <si>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</si>
  <si>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</si>
  <si>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</si>
  <si>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</si>
  <si>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</si>
  <si>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</si>
  <si>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</si>
  <si>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</si>
  <si>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</si>
  <si>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</si>
  <si>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</si>
  <si>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</si>
  <si>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</si>
  <si>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</si>
  <si>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</si>
  <si>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</si>
  <si>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</si>
  <si>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</si>
  <si>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</si>
  <si>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</si>
  <si>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</si>
  <si>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</si>
  <si>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</si>
  <si>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</si>
  <si>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</si>
  <si>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</si>
  <si>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</si>
  <si>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</si>
  <si>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</si>
  <si>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</si>
  <si>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</si>
  <si>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</si>
  <si>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</si>
  <si>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</si>
  <si>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</si>
  <si>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</si>
  <si>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</si>
  <si>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</si>
  <si>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</si>
  <si>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</si>
  <si>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</si>
  <si>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</si>
  <si>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</si>
  <si>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</si>
  <si>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</si>
  <si>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</si>
  <si>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</si>
  <si>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</si>
  <si>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</si>
  <si>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</si>
  <si>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</si>
  <si>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</si>
  <si>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</si>
  <si>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</si>
  <si>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</si>
  <si>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</si>
  <si>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</si>
  <si>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</si>
  <si>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</si>
  <si>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</si>
  <si>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</si>
  <si>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</si>
  <si>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</si>
  <si>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</si>
  <si>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</si>
  <si>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</si>
  <si>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</si>
  <si>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</si>
  <si>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</si>
  <si>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</si>
  <si>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</si>
  <si>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</si>
  <si>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</si>
  <si>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</si>
  <si>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</si>
  <si>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</si>
  <si>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</si>
  <si>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</si>
  <si>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</si>
  <si>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</si>
  <si>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</si>
  <si>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</si>
  <si>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</si>
  <si>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</si>
  <si>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</si>
  <si>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</si>
  <si>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</si>
  <si>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</si>
  <si>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</si>
  <si>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</si>
  <si>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</si>
  <si>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</si>
  <si>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</si>
  <si>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</si>
  <si>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</si>
  <si>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</si>
  <si>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</si>
  <si>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</si>
  <si>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</si>
  <si>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</si>
  <si>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</si>
  <si>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</si>
  <si>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</si>
  <si>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</si>
  <si>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</si>
  <si>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</si>
  <si>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</si>
  <si>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</si>
  <si>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</si>
  <si>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</si>
  <si>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</si>
  <si>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</si>
  <si>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</si>
  <si>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</si>
  <si>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</si>
  <si>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</si>
  <si>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</si>
  <si>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</si>
  <si>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</si>
  <si>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</si>
  <si>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</si>
  <si>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</si>
  <si>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</si>
  <si>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</si>
  <si>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</si>
  <si>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</si>
  <si>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</si>
  <si>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</si>
  <si>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</si>
  <si>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</si>
  <si>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</si>
  <si>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</si>
  <si>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</si>
  <si>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</si>
  <si>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</si>
  <si>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</si>
  <si>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</si>
  <si>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</si>
  <si>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</si>
  <si>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</si>
  <si>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</si>
  <si>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</si>
  <si>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</si>
  <si>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</si>
  <si>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</si>
  <si>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</si>
  <si>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</si>
  <si>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</si>
  <si>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</si>
  <si>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</si>
  <si>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</si>
  <si>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</si>
  <si>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</si>
  <si>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</si>
  <si>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</si>
  <si>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</si>
  <si>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</si>
  <si>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</si>
  <si>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</si>
  <si>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</si>
  <si>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</si>
  <si>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</si>
  <si>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</si>
  <si>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</si>
  <si>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</si>
  <si>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</si>
  <si>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</si>
  <si>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</si>
  <si>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</si>
  <si>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</si>
  <si>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</si>
  <si>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</si>
  <si>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</si>
  <si>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</si>
  <si>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</si>
  <si>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</si>
  <si>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</si>
  <si>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</si>
  <si>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</si>
  <si>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</si>
  <si>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</si>
  <si>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</si>
  <si>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</si>
  <si>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</si>
  <si>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</si>
  <si>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</si>
  <si>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</si>
  <si>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</si>
  <si>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</si>
  <si>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</si>
  <si>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</si>
  <si>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</si>
  <si>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</si>
  <si>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</si>
  <si>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</si>
  <si>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</si>
  <si>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</si>
  <si>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</si>
  <si>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</si>
  <si>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</si>
  <si>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</si>
  <si>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</si>
  <si>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</si>
  <si>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</si>
  <si>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</si>
  <si>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</si>
  <si>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</si>
  <si>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</si>
  <si>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</si>
  <si>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</si>
  <si>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</si>
  <si>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</si>
  <si>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</si>
  <si>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</si>
  <si>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</si>
  <si>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</si>
  <si>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</si>
  <si>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</si>
  <si>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</si>
  <si>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</si>
  <si>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</si>
  <si>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</si>
  <si>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</si>
  <si>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</si>
  <si>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</si>
  <si>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</si>
  <si>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</si>
  <si>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</si>
  <si>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</si>
  <si>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</si>
  <si>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</si>
  <si>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</si>
  <si>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</si>
  <si>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</si>
  <si>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</si>
  <si>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</si>
  <si>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</si>
  <si>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</si>
  <si>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</si>
  <si>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</si>
  <si>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</si>
  <si>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</si>
  <si>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</si>
  <si>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</si>
  <si>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</si>
  <si>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</si>
  <si>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</si>
  <si>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</si>
  <si>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</si>
  <si>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</si>
  <si>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</si>
  <si>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</si>
  <si>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</si>
  <si>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</si>
  <si>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</si>
  <si>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</si>
  <si>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</si>
  <si>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</si>
  <si>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</si>
  <si>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</si>
  <si>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</si>
  <si>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</si>
  <si>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</si>
  <si>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</si>
  <si>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</si>
  <si>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</si>
  <si>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</si>
  <si>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</si>
  <si>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</si>
  <si>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</si>
  <si>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</si>
  <si>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</si>
  <si>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</si>
  <si>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</si>
  <si>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</si>
  <si>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</si>
  <si>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</si>
  <si>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</si>
  <si>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</si>
  <si>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</si>
  <si>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</si>
  <si>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</si>
  <si>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</si>
  <si>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</si>
  <si>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</si>
  <si>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</si>
  <si>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</si>
  <si>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</si>
  <si>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</si>
  <si>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</si>
  <si>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</si>
  <si>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</si>
  <si>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</si>
  <si>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</si>
  <si>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</si>
  <si>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</si>
  <si>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</si>
  <si>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</si>
  <si>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</si>
  <si>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</si>
  <si>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</si>
  <si>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</si>
  <si>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</si>
  <si>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</si>
  <si>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</si>
  <si>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</si>
  <si>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</si>
  <si>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</si>
  <si>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</si>
  <si>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</si>
  <si>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</si>
  <si>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</si>
  <si>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</si>
  <si>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</si>
  <si>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</si>
  <si>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</si>
  <si>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</si>
  <si>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</si>
  <si>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</si>
  <si>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</si>
  <si>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</si>
  <si>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</si>
  <si>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</si>
  <si>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</si>
  <si>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</si>
  <si>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</si>
  <si>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</si>
  <si>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</si>
  <si>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</si>
  <si>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</si>
  <si>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</si>
  <si>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</si>
  <si>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</si>
  <si>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</si>
  <si>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</si>
  <si>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</si>
  <si>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</si>
  <si>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</si>
  <si>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</si>
  <si>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</si>
  <si>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</si>
  <si>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</si>
  <si>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</si>
  <si>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</si>
  <si>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</si>
  <si>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</si>
  <si>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</si>
  <si>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</si>
  <si>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</si>
  <si>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</si>
  <si>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</si>
  <si>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</si>
  <si>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</si>
  <si>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</si>
  <si>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</si>
  <si>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</si>
  <si>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</si>
  <si>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</si>
  <si>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</si>
  <si>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</si>
  <si>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</si>
  <si>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</si>
  <si>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</si>
  <si>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</si>
  <si>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</si>
  <si>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</si>
  <si>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</si>
  <si>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</si>
  <si>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</si>
  <si>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</si>
  <si>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</si>
  <si>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</si>
  <si>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</si>
  <si>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</si>
  <si>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</si>
  <si>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</si>
  <si>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</si>
  <si>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</si>
  <si>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</si>
  <si>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</si>
  <si>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</si>
  <si>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</si>
  <si>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</si>
  <si>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</si>
  <si>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</si>
  <si>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</si>
  <si>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</si>
  <si>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</si>
  <si>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</si>
  <si>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</si>
  <si>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</si>
  <si>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</si>
  <si>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</si>
  <si>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</si>
  <si>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</si>
  <si>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</si>
  <si>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</si>
  <si>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</si>
  <si>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</si>
  <si>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</si>
  <si>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</si>
  <si>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</si>
  <si>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</si>
  <si>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</si>
  <si>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</si>
  <si>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</si>
  <si>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</si>
  <si>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</si>
  <si>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</si>
  <si>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</si>
  <si>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</si>
  <si>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</si>
  <si>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</si>
  <si>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</si>
  <si>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</si>
  <si>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</si>
  <si>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</si>
  <si>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</si>
  <si>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</si>
  <si>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</si>
  <si>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</si>
  <si>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</si>
  <si>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</si>
  <si>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</si>
  <si>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</si>
  <si>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</si>
  <si>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</si>
  <si>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</si>
  <si>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</si>
  <si>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</si>
  <si>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</si>
  <si>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</si>
  <si>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</si>
  <si>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</si>
  <si>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</si>
  <si>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</si>
  <si>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</si>
  <si>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</si>
  <si>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</si>
  <si>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</si>
  <si>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</si>
  <si>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</si>
  <si>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</si>
  <si>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</si>
  <si>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</si>
  <si>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</si>
  <si>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</si>
  <si>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</si>
  <si>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</si>
  <si>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</si>
  <si>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</si>
  <si>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</si>
  <si>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</si>
  <si>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</si>
  <si>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</si>
  <si>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</si>
  <si>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</si>
  <si>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</si>
  <si>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</si>
  <si>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</si>
  <si>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</si>
  <si>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</si>
  <si>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</si>
  <si>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</si>
  <si>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</si>
  <si>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</si>
  <si>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</si>
  <si>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</si>
  <si>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</si>
  <si>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</si>
  <si>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</si>
  <si>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</si>
  <si>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</si>
  <si>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</si>
  <si>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</si>
  <si>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</si>
  <si>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</si>
  <si>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</si>
  <si>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</si>
  <si>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</si>
  <si>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</si>
  <si>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</si>
  <si>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</si>
  <si>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</si>
  <si>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</si>
  <si>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</si>
  <si>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</si>
  <si>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</si>
  <si>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</si>
  <si>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</si>
  <si>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</si>
  <si>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</si>
  <si>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</si>
  <si>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</si>
  <si>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</si>
  <si>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</si>
  <si>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</si>
  <si>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</si>
  <si>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</si>
  <si>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</si>
  <si>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</si>
  <si>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</si>
  <si>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</si>
  <si>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</si>
  <si>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</si>
  <si>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</si>
  <si>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</si>
  <si>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</si>
  <si>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</si>
  <si>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</si>
  <si>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</si>
  <si>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</si>
  <si>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</si>
  <si>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</si>
  <si>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</si>
  <si>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</si>
  <si>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</si>
  <si>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</si>
  <si>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</si>
  <si>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</si>
  <si>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</si>
  <si>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</si>
  <si>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</si>
  <si>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</si>
  <si>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</si>
  <si>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</si>
  <si>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</si>
  <si>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</si>
  <si>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</si>
  <si>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</si>
  <si>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</si>
  <si>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</si>
  <si>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</si>
  <si>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</si>
  <si>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</si>
  <si>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</si>
  <si>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</si>
  <si>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</si>
  <si>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</si>
  <si>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</si>
  <si>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</si>
  <si>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</si>
  <si>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</si>
  <si>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</si>
  <si>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</si>
  <si>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</si>
  <si>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</si>
  <si>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</si>
  <si>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</si>
  <si>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</si>
  <si>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</si>
  <si>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</si>
  <si>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</si>
  <si>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</si>
  <si>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</si>
  <si>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</si>
  <si>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</si>
  <si>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</si>
  <si>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</si>
  <si>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</si>
  <si>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</si>
  <si>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</si>
  <si>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</si>
  <si>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</si>
  <si>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</si>
  <si>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</si>
  <si>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</si>
  <si>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</si>
  <si>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</si>
  <si>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</si>
  <si>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</si>
  <si>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</si>
  <si>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</si>
  <si>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</si>
  <si>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</si>
  <si>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</si>
  <si>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</si>
  <si>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</si>
  <si>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</si>
  <si>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</si>
  <si>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</si>
  <si>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</si>
  <si>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</si>
  <si>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</si>
  <si>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</si>
  <si>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</si>
  <si>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</si>
  <si>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</si>
  <si>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</si>
  <si>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</si>
  <si>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</si>
  <si>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</si>
  <si>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</si>
  <si>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</si>
  <si>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</si>
  <si>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</si>
  <si>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</si>
  <si>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</si>
  <si>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</si>
  <si>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</si>
  <si>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</si>
  <si>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</si>
  <si>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</si>
  <si>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</si>
  <si>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</si>
  <si>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</si>
  <si>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</si>
  <si>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</si>
  <si>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</si>
  <si>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</si>
  <si>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</si>
  <si>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</si>
  <si>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</si>
  <si>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</si>
  <si>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</si>
  <si>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</si>
  <si>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</si>
  <si>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</si>
  <si>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</si>
  <si>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</si>
  <si>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</si>
  <si>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</si>
  <si>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</si>
  <si>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</si>
  <si>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</si>
  <si>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</si>
  <si>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</si>
  <si>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</si>
  <si>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</si>
  <si>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</si>
  <si>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</si>
  <si>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</si>
  <si>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</si>
  <si>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</si>
  <si>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</si>
  <si>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</si>
  <si>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</si>
  <si>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</si>
  <si>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</si>
  <si>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</si>
  <si>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</si>
  <si>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</si>
  <si>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</si>
  <si>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</si>
  <si>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</si>
  <si>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</si>
  <si>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</si>
  <si>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</si>
  <si>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</si>
  <si>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</si>
  <si>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</si>
  <si>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</si>
  <si>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</si>
  <si>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</si>
  <si>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</si>
  <si>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</si>
  <si>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</si>
  <si>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</si>
  <si>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</si>
  <si>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</si>
  <si>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</si>
  <si>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</si>
  <si>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</si>
  <si>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</si>
  <si>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</si>
  <si>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</si>
  <si>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</si>
  <si>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</si>
  <si>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</si>
  <si>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</si>
  <si>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</si>
  <si>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</si>
  <si>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</si>
  <si>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</si>
  <si>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</si>
  <si>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</si>
  <si>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</si>
  <si>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</si>
  <si>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</si>
  <si>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</si>
  <si>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</si>
  <si>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</si>
  <si>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</si>
  <si>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</si>
  <si>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</si>
  <si>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</si>
  <si>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</si>
  <si>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</si>
  <si>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</si>
  <si>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</si>
  <si>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</si>
  <si>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</si>
  <si>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</si>
  <si>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</si>
  <si>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</si>
  <si>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</si>
  <si>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</si>
  <si>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</si>
  <si>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</si>
  <si>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</si>
  <si>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</si>
  <si>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</si>
  <si>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</si>
  <si>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</si>
  <si>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</si>
  <si>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</si>
  <si>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</si>
  <si>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</si>
  <si>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</si>
  <si>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</si>
  <si>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</si>
  <si>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</si>
  <si>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</si>
  <si>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</si>
  <si>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</si>
  <si>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</si>
  <si>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</si>
  <si>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</si>
  <si>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</si>
  <si>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</si>
  <si>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</si>
  <si>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</si>
  <si>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</si>
  <si>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</si>
  <si>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</si>
  <si>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</si>
  <si>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</si>
  <si>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</si>
  <si>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</si>
  <si>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</si>
  <si>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</si>
  <si>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</si>
  <si>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</si>
  <si>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</si>
  <si>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</si>
  <si>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</si>
  <si>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</si>
  <si>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</si>
  <si>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</si>
  <si>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</si>
  <si>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</si>
  <si>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</si>
  <si>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</si>
  <si>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</si>
  <si>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</si>
  <si>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</si>
  <si>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</si>
  <si>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</si>
  <si>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</si>
  <si>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</si>
  <si>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</si>
  <si>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</si>
  <si>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</si>
  <si>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</si>
  <si>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</si>
  <si>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</si>
  <si>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</si>
  <si>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</si>
  <si>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</si>
  <si>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</si>
  <si>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</si>
  <si>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</si>
  <si>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</si>
  <si>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</si>
  <si>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</si>
  <si>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</si>
  <si>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</si>
  <si>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</si>
  <si>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</si>
  <si>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</si>
  <si>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</si>
  <si>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</si>
  <si>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</si>
  <si>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</si>
  <si>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</si>
  <si>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</si>
  <si>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</si>
  <si>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</si>
  <si>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</si>
  <si>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</si>
  <si>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</si>
  <si>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</si>
  <si>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</si>
  <si>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</si>
  <si>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</si>
  <si>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</si>
  <si>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</si>
  <si>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</si>
  <si>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</si>
  <si>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</si>
  <si>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</si>
  <si>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</si>
  <si>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</si>
  <si>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</si>
  <si>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</si>
  <si>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</si>
  <si>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</si>
  <si>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</si>
  <si>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</si>
  <si>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</si>
  <si>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</si>
  <si>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</si>
  <si>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</si>
  <si>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</si>
  <si>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</si>
  <si>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</si>
  <si>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</si>
  <si>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</si>
  <si>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</si>
  <si>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</si>
  <si>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</si>
  <si>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</si>
  <si>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</si>
  <si>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</si>
  <si>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</si>
  <si>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</si>
  <si>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</si>
  <si>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</si>
  <si>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</si>
  <si>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</si>
  <si>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</si>
  <si>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</si>
  <si>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</si>
  <si>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</si>
  <si>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</si>
  <si>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</si>
  <si>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</si>
  <si>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</si>
  <si>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</si>
  <si>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</si>
  <si>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</si>
  <si>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</si>
  <si>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</si>
  <si>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</si>
  <si>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</si>
  <si>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</si>
  <si>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</si>
  <si>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</si>
  <si>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</si>
  <si>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</si>
  <si>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</si>
  <si>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</si>
  <si>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</si>
  <si>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</si>
  <si>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</si>
  <si>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</si>
  <si>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</si>
  <si>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</si>
  <si>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</si>
  <si>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</si>
  <si>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</si>
  <si>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</si>
  <si>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</si>
  <si>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</si>
  <si>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</si>
  <si>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</si>
  <si>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</si>
  <si>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</si>
  <si>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</si>
  <si>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</si>
  <si>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</si>
  <si>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</si>
  <si>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</si>
  <si>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</si>
  <si>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</si>
  <si>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</si>
  <si>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</si>
  <si>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</si>
  <si>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</si>
  <si>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</si>
  <si>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</si>
  <si>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</si>
  <si>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</si>
  <si>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</si>
  <si>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</si>
  <si>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</si>
  <si>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</si>
  <si>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</si>
  <si>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</si>
  <si>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</si>
  <si>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</si>
  <si>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</si>
  <si>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</si>
  <si>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</si>
  <si>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</si>
  <si>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</si>
  <si>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</si>
  <si>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</si>
  <si>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</si>
  <si>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</si>
  <si>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</si>
  <si>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</si>
  <si>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</si>
  <si>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</si>
  <si>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</si>
  <si>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</si>
  <si>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</si>
  <si>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</si>
  <si>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</si>
  <si>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</si>
  <si>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</si>
  <si>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</si>
  <si>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</si>
  <si>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</si>
  <si>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</si>
  <si>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</si>
  <si>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</si>
  <si>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</si>
  <si>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</si>
  <si>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</si>
  <si>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</si>
  <si>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</si>
  <si>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</si>
  <si>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</si>
  <si>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</si>
  <si>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</si>
  <si>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</si>
  <si>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</si>
  <si>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</si>
  <si>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</si>
  <si>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</si>
  <si>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</si>
  <si>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</si>
  <si>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</si>
  <si>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</si>
  <si>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</si>
  <si>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</si>
  <si>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</si>
  <si>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</si>
  <si>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</si>
  <si>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</si>
  <si>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</si>
  <si>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</si>
  <si>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</si>
  <si>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</si>
  <si>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</si>
  <si>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</si>
  <si>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</si>
  <si>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</si>
  <si>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</si>
  <si>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</si>
  <si>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</si>
  <si>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</si>
  <si>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</si>
  <si>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</si>
  <si>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</si>
  <si>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</si>
  <si>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</si>
  <si>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</si>
  <si>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</si>
  <si>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</si>
  <si>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</si>
  <si>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</si>
  <si>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</si>
  <si>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</si>
  <si>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</si>
  <si>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</si>
  <si>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</si>
  <si>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</si>
  <si>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</si>
  <si>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</si>
  <si>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</si>
  <si>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</si>
  <si>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</si>
  <si>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</si>
  <si>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</si>
  <si>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</si>
  <si>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</si>
  <si>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</si>
  <si>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</si>
  <si>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</si>
  <si>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</si>
  <si>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</si>
  <si>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</si>
  <si>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</si>
  <si>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</si>
  <si>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</si>
  <si>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</si>
  <si>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</si>
  <si>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</si>
  <si>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</si>
  <si>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</si>
  <si>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</si>
  <si>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</si>
  <si>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</si>
  <si>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</si>
  <si>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</si>
  <si>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</si>
  <si>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</si>
  <si>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</si>
  <si>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</si>
  <si>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</si>
  <si>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</si>
  <si>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</si>
  <si>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</si>
  <si>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</si>
  <si>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</si>
  <si>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</si>
  <si>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</si>
  <si>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</si>
  <si>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</si>
  <si>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</si>
  <si>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</si>
  <si>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</si>
  <si>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</si>
  <si>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</si>
  <si>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</si>
  <si>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</si>
  <si>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</si>
  <si>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</si>
  <si>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</si>
  <si>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</si>
  <si>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</si>
  <si>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</si>
  <si>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</si>
  <si>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</si>
  <si>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</si>
  <si>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</si>
  <si>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</si>
  <si>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</si>
  <si>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</si>
  <si>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</si>
  <si>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</si>
  <si>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</si>
  <si>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</si>
  <si>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</si>
  <si>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</si>
  <si>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</si>
  <si>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</si>
  <si>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</si>
  <si>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</si>
  <si>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</si>
  <si>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</si>
  <si>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</si>
  <si>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</si>
  <si>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</si>
  <si>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</si>
  <si>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</si>
  <si>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</si>
  <si>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</si>
  <si>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</si>
  <si>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</si>
  <si>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</si>
  <si>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</si>
  <si>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</si>
  <si>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</si>
  <si>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</si>
  <si>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</si>
  <si>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</si>
  <si>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</si>
  <si>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</si>
  <si>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</si>
  <si>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</si>
  <si>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</si>
  <si>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</si>
  <si>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</si>
  <si>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</si>
  <si>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</si>
  <si>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</si>
  <si>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</si>
  <si>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</si>
  <si>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</si>
  <si>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</si>
  <si>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</si>
  <si>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</si>
  <si>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</si>
  <si>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</si>
  <si>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</si>
  <si>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</si>
  <si>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</si>
  <si>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</si>
  <si>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</si>
  <si>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</si>
  <si>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</si>
  <si>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</si>
  <si>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</si>
  <si>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</si>
  <si>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</si>
  <si>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</si>
  <si>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</si>
  <si>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</si>
  <si>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</si>
  <si>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</si>
  <si>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</si>
  <si>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</si>
  <si>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</si>
  <si>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</si>
  <si>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</si>
  <si>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</si>
  <si>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</si>
  <si>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</si>
  <si>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</si>
  <si>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</si>
  <si>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</si>
  <si>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</si>
  <si>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</si>
  <si>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</si>
  <si>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</si>
  <si>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</si>
  <si>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</si>
  <si>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</si>
  <si>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</si>
  <si>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</si>
  <si>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</si>
  <si>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</si>
  <si>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</si>
  <si>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</si>
  <si>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</si>
  <si>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</si>
  <si>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</si>
  <si>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</si>
  <si>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</si>
  <si>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</si>
  <si>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</si>
  <si>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</si>
  <si>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</si>
  <si>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</si>
  <si>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</si>
  <si>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</si>
  <si>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</si>
  <si>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</si>
  <si>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</si>
  <si>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</si>
  <si>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</si>
  <si>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</si>
  <si>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</si>
  <si>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</si>
  <si>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</si>
  <si>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</si>
  <si>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</si>
  <si>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</si>
  <si>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</si>
  <si>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</si>
  <si>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</si>
  <si>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</si>
  <si>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</si>
  <si>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</si>
  <si>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</si>
  <si>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</si>
  <si>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</si>
  <si>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</si>
  <si>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</si>
  <si>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</si>
  <si>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</si>
  <si>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</si>
  <si>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</si>
  <si>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</si>
  <si>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</si>
  <si>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</si>
  <si>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</si>
  <si>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</si>
  <si>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</si>
  <si>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</si>
  <si>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</si>
  <si>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</si>
  <si>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</si>
  <si>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</si>
  <si>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</si>
  <si>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</si>
  <si>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</si>
  <si>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</si>
  <si>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</si>
  <si>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</si>
  <si>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</si>
  <si>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</si>
  <si>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</si>
  <si>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</si>
  <si>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</si>
  <si>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</si>
  <si>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</si>
  <si>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</si>
  <si>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</si>
  <si>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</si>
  <si>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</si>
  <si>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</si>
  <si>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</si>
  <si>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</si>
  <si>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</si>
  <si>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</si>
  <si>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</si>
  <si>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</si>
  <si>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</si>
  <si>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</si>
  <si>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</si>
  <si>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</si>
  <si>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</si>
  <si>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</si>
  <si>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</si>
  <si>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</si>
  <si>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</si>
  <si>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</si>
  <si>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</si>
  <si>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</si>
  <si>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</si>
  <si>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</si>
  <si>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</si>
  <si>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</si>
  <si>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</si>
  <si>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</si>
  <si>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</si>
  <si>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</si>
  <si>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</si>
  <si>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</si>
  <si>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</si>
  <si>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</si>
  <si>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</si>
  <si>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</si>
  <si>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</si>
  <si>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</si>
  <si>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</si>
  <si>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</si>
  <si>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</si>
  <si>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</si>
  <si>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</si>
  <si>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</si>
  <si>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</si>
  <si>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</si>
  <si>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</si>
  <si>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</si>
  <si>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</si>
  <si>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</si>
  <si>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</si>
  <si>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</si>
  <si>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</si>
  <si>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</si>
  <si>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</si>
  <si>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</si>
  <si>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</si>
  <si>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</si>
  <si>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</si>
  <si>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</si>
  <si>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</si>
  <si>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</si>
  <si>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</si>
  <si>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</si>
  <si>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</si>
  <si>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</si>
  <si>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</si>
  <si>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</si>
  <si>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</si>
  <si>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</si>
  <si>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</si>
  <si>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</si>
  <si>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</si>
  <si>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</si>
  <si>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</si>
  <si>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</si>
  <si>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</si>
  <si>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</si>
  <si>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</si>
  <si>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</si>
  <si>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</si>
  <si>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</si>
  <si>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</si>
  <si>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</si>
  <si>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</si>
  <si>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</si>
  <si>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</si>
  <si>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</si>
  <si>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</si>
  <si>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</si>
  <si>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</si>
  <si>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</si>
  <si>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</si>
  <si>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</si>
  <si>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</si>
  <si>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</si>
  <si>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</si>
  <si>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</si>
  <si>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</si>
  <si>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</si>
  <si>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</si>
  <si>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</si>
  <si>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</si>
  <si>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</si>
  <si>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</si>
  <si>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</si>
  <si>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</si>
  <si>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</si>
  <si>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</si>
  <si>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</si>
  <si>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</si>
  <si>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</si>
  <si>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</si>
  <si>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</si>
  <si>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</si>
  <si>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</si>
  <si>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</si>
  <si>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</si>
  <si>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</si>
  <si>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</si>
  <si>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</si>
  <si>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</si>
  <si>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</si>
  <si>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</si>
  <si>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</si>
  <si>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</si>
  <si>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</si>
  <si>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</si>
  <si>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</si>
  <si>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</si>
  <si>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</si>
  <si>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</si>
  <si>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</si>
  <si>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</si>
  <si>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</si>
  <si>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</si>
  <si>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</si>
  <si>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</si>
  <si>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</si>
  <si>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</si>
  <si>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</si>
  <si>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</si>
  <si>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</si>
  <si>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</si>
  <si>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</si>
  <si>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</si>
  <si>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</si>
  <si>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</si>
  <si>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</si>
  <si>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</si>
  <si>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</si>
  <si>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</si>
  <si>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</si>
  <si>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</si>
  <si>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</si>
  <si>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</si>
  <si>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</si>
  <si>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</si>
  <si>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</si>
  <si>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</si>
  <si>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</si>
  <si>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</si>
  <si>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</si>
  <si>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</si>
  <si>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</si>
  <si>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</si>
  <si>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</si>
  <si>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</si>
  <si>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</si>
  <si>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</si>
  <si>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</si>
  <si>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</si>
  <si>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</si>
  <si>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</si>
  <si>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</si>
  <si>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</si>
  <si>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</si>
  <si>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</si>
  <si>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</si>
  <si>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</si>
  <si>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</si>
  <si>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</si>
  <si>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</si>
  <si>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</si>
  <si>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</si>
  <si>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</si>
  <si>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</si>
  <si>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</si>
  <si>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</si>
  <si>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</si>
  <si>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</si>
  <si>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</si>
  <si>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</si>
  <si>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</si>
  <si>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</si>
  <si>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</si>
  <si>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</si>
  <si>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</si>
  <si>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</si>
  <si>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</si>
  <si>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</si>
  <si>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</si>
  <si>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</si>
  <si>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</si>
  <si>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</si>
  <si>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</si>
  <si>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</si>
  <si>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</si>
  <si>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</si>
  <si>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</si>
  <si>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</si>
  <si>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</si>
  <si>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</si>
  <si>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</si>
  <si>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</si>
  <si>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</si>
  <si>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</si>
  <si>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</si>
  <si>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</si>
  <si>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</si>
  <si>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</si>
  <si>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</si>
  <si>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</si>
  <si>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</si>
  <si>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</si>
  <si>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</si>
  <si>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</si>
  <si>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</si>
  <si>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</si>
  <si>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</si>
  <si>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</si>
  <si>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</si>
  <si>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</si>
  <si>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</si>
  <si>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</si>
  <si>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</si>
  <si>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</si>
  <si>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</si>
  <si>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</si>
  <si>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</si>
  <si>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</si>
  <si>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</si>
  <si>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</si>
  <si>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</si>
  <si>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</si>
  <si>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</si>
  <si>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</si>
  <si>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</si>
  <si>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</si>
  <si>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</si>
  <si>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</si>
  <si>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</si>
  <si>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</si>
  <si>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</si>
  <si>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</si>
  <si>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</si>
  <si>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</si>
  <si>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</si>
  <si>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</si>
  <si>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</si>
  <si>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</si>
  <si>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</si>
  <si>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</si>
  <si>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</si>
  <si>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</si>
  <si>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</si>
  <si>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</si>
  <si>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</si>
  <si>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</si>
  <si>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</si>
  <si>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</si>
  <si>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</si>
  <si>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</si>
  <si>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</si>
  <si>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</si>
  <si>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</si>
  <si>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</si>
  <si>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</si>
  <si>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</si>
  <si>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</si>
  <si>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</si>
  <si>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</si>
  <si>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</si>
  <si>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</si>
  <si>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</si>
  <si>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</si>
  <si>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</si>
  <si>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</si>
  <si>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</si>
  <si>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</si>
  <si>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</si>
  <si>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</si>
  <si>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</si>
  <si>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</si>
  <si>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</si>
  <si>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</si>
  <si>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</si>
  <si>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</si>
  <si>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</si>
  <si>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</si>
  <si>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</si>
  <si>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</si>
  <si>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</si>
  <si>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</si>
  <si>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</si>
  <si>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</si>
  <si>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</si>
  <si>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</si>
  <si>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</si>
  <si>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</si>
  <si>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</si>
  <si>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</si>
  <si>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</si>
  <si>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</si>
  <si>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</si>
  <si>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</si>
  <si>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</si>
  <si>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</si>
  <si>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</si>
  <si>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</si>
  <si>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</si>
  <si>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</si>
  <si>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</si>
  <si>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</si>
  <si>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</si>
  <si>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</si>
  <si>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</si>
  <si>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</si>
  <si>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</si>
  <si>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</si>
  <si>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</si>
  <si>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</si>
  <si>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</si>
  <si>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</si>
  <si>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</si>
  <si>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</si>
  <si>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</si>
  <si>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</si>
  <si>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</si>
  <si>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</si>
  <si>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</si>
  <si>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</si>
  <si>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</si>
  <si>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</si>
  <si>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</si>
  <si>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</si>
  <si>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</si>
  <si>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</si>
  <si>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</si>
  <si>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</si>
  <si>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</si>
  <si>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</si>
  <si>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</si>
  <si>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</si>
  <si>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</si>
  <si>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</si>
  <si>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</si>
  <si>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</si>
  <si>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</si>
  <si>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</si>
  <si>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</si>
  <si>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</si>
  <si>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</si>
  <si>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</si>
  <si>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</si>
  <si>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</si>
  <si>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</si>
  <si>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</si>
  <si>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</si>
  <si>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</si>
  <si>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</si>
  <si>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</si>
  <si>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</si>
  <si>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</si>
  <si>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</si>
  <si>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</si>
  <si>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</si>
  <si>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</si>
  <si>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</si>
  <si>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</si>
  <si>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</si>
  <si>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</si>
  <si>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</si>
  <si>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</si>
  <si>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</si>
  <si>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</si>
  <si>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</si>
  <si>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</si>
  <si>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</si>
  <si>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</si>
  <si>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</si>
  <si>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</si>
  <si>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</si>
  <si>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</si>
  <si>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</si>
  <si>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</si>
  <si>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</si>
  <si>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</si>
  <si>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</si>
  <si>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</si>
  <si>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</si>
  <si>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</si>
  <si>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</si>
  <si>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</si>
  <si>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</si>
  <si>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</si>
  <si>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</si>
  <si>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</si>
  <si>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</si>
  <si>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</si>
  <si>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</si>
  <si>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</si>
  <si>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</si>
  <si>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</si>
  <si>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</si>
  <si>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</si>
  <si>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</si>
  <si>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</si>
  <si>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</si>
  <si>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</si>
  <si>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</si>
  <si>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</si>
  <si>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</si>
  <si>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</si>
  <si>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</si>
  <si>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</si>
  <si>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</si>
  <si>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</si>
  <si>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</si>
  <si>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</si>
  <si>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</si>
  <si>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</si>
  <si>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</si>
  <si>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</si>
  <si>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</si>
  <si>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</si>
  <si>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</si>
  <si>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</si>
  <si>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</si>
  <si>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</si>
  <si>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</si>
  <si>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</si>
  <si>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</si>
  <si>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</si>
  <si>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</si>
  <si>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</si>
  <si>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</si>
  <si>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</si>
  <si>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</si>
  <si>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</si>
  <si>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</si>
  <si>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</si>
  <si>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</si>
  <si>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</si>
  <si>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</si>
  <si>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</si>
  <si>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</si>
  <si>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</si>
  <si>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</si>
  <si>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</si>
  <si>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</si>
  <si>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</si>
  <si>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</si>
  <si>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</si>
  <si>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</si>
  <si>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</si>
  <si>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</si>
  <si>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</si>
  <si>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</si>
  <si>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</si>
  <si>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</si>
  <si>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</si>
  <si>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</si>
  <si>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</si>
  <si>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</si>
  <si>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</si>
  <si>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</si>
  <si>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</si>
  <si>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</si>
  <si>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</si>
  <si>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</si>
  <si>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</si>
  <si>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</si>
  <si>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</si>
  <si>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</si>
  <si>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</si>
  <si>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</si>
  <si>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</si>
  <si>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</si>
  <si>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</si>
  <si>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</si>
  <si>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</si>
  <si>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</si>
  <si>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</si>
  <si>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</si>
  <si>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</si>
  <si>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</si>
  <si>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</si>
  <si>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</si>
  <si>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</si>
  <si>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</si>
  <si>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</si>
  <si>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</si>
  <si>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</si>
  <si>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</si>
  <si>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</si>
  <si>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</si>
  <si>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</si>
  <si>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</si>
  <si>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</si>
  <si>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</si>
  <si>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</si>
  <si>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</si>
  <si>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</si>
  <si>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</si>
  <si>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</si>
  <si>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</si>
  <si>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</si>
  <si>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</si>
  <si>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</si>
  <si>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</si>
  <si>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</si>
  <si>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</si>
  <si>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</si>
  <si>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</si>
  <si>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</si>
  <si>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</si>
  <si>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</si>
  <si>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</si>
  <si>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</si>
  <si>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</si>
  <si>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</si>
  <si>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</si>
  <si>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</si>
  <si>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</si>
  <si>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</si>
  <si>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</si>
  <si>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</si>
  <si>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</si>
  <si>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</si>
  <si>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</si>
  <si>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</si>
  <si>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</si>
  <si>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</si>
  <si>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</si>
  <si>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</si>
  <si>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</si>
  <si>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</si>
  <si>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</si>
  <si>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</si>
  <si>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</si>
  <si>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</si>
  <si>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</si>
  <si>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</si>
  <si>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</si>
  <si>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</si>
  <si>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</si>
  <si>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</si>
  <si>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</si>
  <si>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</si>
  <si>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</si>
  <si>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</si>
  <si>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</si>
  <si>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</si>
  <si>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</si>
  <si>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</si>
  <si>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</si>
  <si>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</si>
  <si>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</si>
  <si>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</si>
  <si>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</si>
  <si>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</si>
  <si>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</si>
  <si>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</si>
  <si>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</si>
  <si>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</si>
  <si>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</si>
  <si>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</si>
  <si>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</si>
  <si>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</si>
  <si>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</si>
  <si>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</si>
  <si>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</si>
  <si>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</si>
  <si>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</si>
  <si>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</si>
  <si>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</si>
  <si>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</si>
  <si>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</si>
  <si>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</si>
  <si>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</si>
  <si>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</si>
  <si>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</si>
  <si>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</si>
  <si>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</si>
  <si>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</si>
  <si>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</si>
  <si>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</si>
  <si>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</si>
  <si>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</si>
  <si>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</si>
  <si>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</si>
  <si>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</si>
  <si>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</si>
  <si>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</si>
  <si>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</si>
  <si>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</si>
  <si>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</si>
  <si>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</si>
  <si>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</si>
  <si>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</si>
  <si>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</si>
  <si>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</si>
  <si>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</si>
  <si>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</si>
  <si>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</si>
  <si>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</si>
  <si>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</si>
  <si>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</si>
  <si>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</si>
  <si>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</si>
  <si>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</si>
  <si>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</si>
  <si>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</si>
  <si>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</si>
  <si>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</si>
  <si>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</si>
  <si>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</si>
  <si>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</si>
  <si>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</si>
  <si>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</si>
  <si>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</si>
  <si>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</si>
  <si>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</si>
  <si>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</si>
  <si>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</si>
  <si>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</si>
  <si>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</si>
  <si>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</si>
  <si>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</si>
  <si>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</si>
  <si>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</si>
  <si>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</si>
  <si>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</si>
  <si>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</si>
  <si>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</si>
  <si>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</si>
  <si>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</si>
  <si>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</si>
  <si>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</si>
  <si>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</si>
  <si>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</si>
  <si>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</si>
  <si>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</si>
  <si>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</si>
  <si>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</si>
  <si>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</si>
  <si>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</si>
  <si>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</si>
  <si>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</si>
  <si>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</si>
  <si>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</si>
  <si>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</si>
  <si>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</si>
  <si>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</si>
  <si>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</si>
  <si>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</si>
  <si>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</si>
  <si>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</si>
  <si>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</si>
  <si>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</si>
  <si>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</si>
  <si>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</si>
  <si>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</si>
  <si>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</si>
  <si>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</si>
  <si>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</si>
  <si>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</si>
  <si>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</si>
  <si>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</si>
  <si>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</si>
  <si>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</si>
  <si>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</si>
  <si>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</si>
  <si>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</si>
  <si>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</si>
  <si>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</si>
  <si>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</si>
  <si>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</si>
  <si>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</si>
  <si>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</si>
  <si>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</si>
  <si>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</si>
  <si>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</si>
  <si>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</si>
  <si>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</si>
  <si>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</si>
  <si>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</si>
  <si>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</si>
  <si>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</si>
  <si>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</si>
  <si>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</si>
  <si>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</si>
  <si>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</si>
  <si>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</si>
  <si>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</si>
  <si>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</si>
  <si>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</si>
  <si>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</si>
  <si>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</si>
  <si>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</si>
  <si>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</si>
  <si>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</si>
  <si>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</si>
  <si>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</si>
  <si>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</si>
  <si>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</si>
  <si>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</si>
  <si>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</si>
  <si>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</si>
  <si>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</si>
  <si>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</si>
  <si>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</si>
  <si>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</si>
  <si>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</si>
  <si>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</si>
  <si>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</si>
  <si>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</si>
  <si>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</si>
  <si>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</si>
  <si>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</si>
  <si>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</si>
  <si>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</si>
  <si>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</si>
  <si>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</si>
  <si>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</si>
  <si>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</si>
  <si>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</si>
  <si>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</si>
  <si>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</si>
  <si>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</si>
  <si>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</si>
  <si>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</si>
  <si>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</si>
  <si>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</si>
  <si>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</si>
  <si>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</si>
  <si>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</si>
  <si>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</si>
  <si>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</si>
  <si>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</si>
  <si>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</si>
  <si>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</si>
  <si>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</si>
  <si>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</si>
  <si>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</si>
  <si>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</si>
  <si>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</si>
  <si>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</si>
  <si>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</si>
  <si>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</si>
  <si>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</si>
  <si>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</si>
  <si>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</si>
  <si>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</si>
  <si>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</si>
  <si>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</si>
  <si>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</si>
  <si>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</si>
  <si>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</si>
  <si>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</si>
  <si>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</si>
  <si>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</si>
  <si>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</si>
  <si>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</si>
  <si>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</si>
  <si>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</si>
  <si>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</si>
  <si>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</si>
  <si>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</si>
  <si>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</si>
  <si>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</si>
  <si>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</si>
  <si>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</si>
  <si>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</si>
  <si>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</si>
  <si>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</si>
  <si>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</si>
  <si>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</si>
  <si>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</si>
  <si>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</si>
  <si>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</si>
  <si>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</si>
  <si>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</si>
  <si>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</si>
  <si>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</si>
  <si>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</si>
  <si>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</si>
  <si>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</si>
  <si>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</si>
  <si>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</si>
  <si>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</si>
  <si>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</si>
  <si>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</si>
  <si>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</si>
  <si>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</si>
  <si>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</si>
  <si>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</si>
  <si>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</si>
  <si>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</si>
  <si>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</si>
  <si>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</si>
  <si>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</si>
  <si>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</si>
  <si>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</si>
  <si>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</si>
  <si>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</si>
  <si>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</si>
  <si>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</si>
  <si>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</si>
  <si>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</si>
  <si>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</si>
  <si>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</si>
  <si>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</si>
  <si>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</si>
  <si>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</si>
  <si>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</si>
  <si>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</si>
  <si>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</si>
  <si>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</si>
  <si>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</si>
  <si>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</si>
  <si>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</si>
  <si>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</si>
  <si>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</si>
  <si>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</si>
  <si>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</si>
  <si>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</si>
  <si>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</si>
  <si>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</si>
  <si>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</si>
  <si>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</si>
  <si>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</si>
  <si>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</si>
  <si>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</si>
  <si>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</si>
  <si>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</si>
  <si>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</si>
  <si>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</si>
  <si>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</si>
  <si>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</si>
  <si>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</si>
  <si>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</si>
  <si>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</si>
  <si>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</si>
  <si>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</si>
  <si>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</si>
  <si>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</si>
  <si>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</si>
  <si>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</si>
  <si>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</si>
  <si>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</si>
  <si>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</si>
  <si>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</si>
  <si>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</si>
  <si>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</si>
  <si>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</si>
  <si>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</si>
  <si>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</si>
  <si>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</si>
  <si>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</si>
  <si>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</si>
  <si>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</si>
  <si>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</si>
  <si>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</si>
  <si>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</si>
  <si>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</si>
  <si>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</si>
  <si>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</si>
  <si>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</si>
  <si>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</si>
  <si>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</si>
  <si>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</si>
  <si>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</si>
  <si>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</si>
  <si>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</si>
  <si>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</si>
  <si>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</si>
  <si>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</si>
  <si>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</si>
  <si>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</si>
  <si>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</si>
  <si>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</si>
  <si>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</si>
  <si>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</si>
  <si>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</si>
  <si>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</si>
  <si>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</si>
  <si>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</si>
  <si>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</si>
  <si>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</si>
  <si>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</si>
  <si>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</si>
  <si>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</si>
  <si>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</si>
  <si>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</si>
  <si>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</si>
  <si>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</si>
  <si>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</si>
  <si>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</si>
  <si>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</si>
  <si>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</si>
  <si>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</si>
  <si>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</si>
  <si>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</si>
  <si>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</si>
  <si>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</si>
  <si>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</si>
  <si>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</si>
  <si>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</si>
  <si>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</si>
  <si>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</si>
  <si>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</si>
  <si>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</si>
  <si>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</si>
  <si>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</si>
  <si>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</si>
  <si>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</si>
  <si>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</si>
  <si>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</si>
  <si>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</si>
  <si>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</si>
  <si>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</si>
  <si>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</si>
  <si>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</si>
  <si>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</si>
  <si>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</si>
  <si>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</si>
  <si>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</si>
  <si>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</si>
  <si>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</si>
  <si>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</si>
  <si>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</si>
  <si>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</si>
  <si>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</si>
  <si>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</si>
  <si>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</si>
  <si>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</si>
  <si>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</si>
  <si>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</si>
  <si>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</si>
  <si>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</si>
  <si>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</si>
  <si>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</si>
  <si>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</si>
  <si>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</si>
  <si>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</si>
  <si>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</si>
  <si>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</si>
  <si>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</si>
  <si>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</si>
  <si>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</si>
  <si>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</si>
  <si>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</si>
  <si>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</si>
  <si>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</si>
  <si>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</si>
  <si>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</si>
  <si>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</si>
  <si>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</si>
  <si>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</si>
  <si>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</si>
  <si>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</si>
  <si>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</si>
  <si>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</si>
  <si>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</si>
  <si>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</si>
  <si>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</si>
  <si>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</si>
  <si>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</si>
  <si>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</si>
  <si>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</si>
  <si>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</si>
  <si>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</si>
  <si>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</si>
  <si>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</si>
  <si>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</si>
  <si>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</si>
  <si>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</si>
  <si>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</si>
  <si>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</si>
  <si>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</si>
  <si>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</si>
  <si>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</si>
  <si>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</si>
  <si>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</si>
  <si>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</si>
  <si>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</si>
  <si>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</si>
  <si>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</si>
  <si>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</si>
  <si>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</si>
  <si>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</si>
  <si>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</si>
  <si>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</si>
  <si>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</si>
  <si>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</si>
  <si>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</si>
  <si>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</si>
  <si>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</si>
  <si>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</si>
  <si>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</si>
  <si>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</si>
  <si>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</si>
  <si>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</si>
  <si>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</si>
  <si>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</si>
  <si>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</si>
  <si>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</si>
  <si>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</si>
  <si>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</si>
  <si>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</si>
  <si>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</si>
  <si>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</si>
  <si>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</si>
  <si>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</si>
  <si>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</si>
  <si>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</si>
  <si>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</si>
  <si>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</si>
  <si>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</si>
  <si>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</si>
  <si>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</si>
  <si>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</si>
  <si>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</si>
  <si>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</si>
  <si>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</si>
  <si>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</si>
  <si>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</si>
  <si>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</si>
  <si>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</si>
  <si>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</si>
  <si>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</si>
  <si>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</si>
  <si>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</si>
  <si>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</si>
  <si>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</si>
  <si>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</si>
  <si>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</si>
  <si>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</si>
  <si>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</si>
  <si>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</si>
  <si>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</si>
  <si>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</si>
  <si>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</si>
  <si>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</si>
  <si>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</si>
  <si>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</si>
  <si>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</si>
  <si>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</si>
  <si>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</si>
  <si>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</si>
  <si>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</si>
  <si>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</si>
  <si>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</si>
  <si>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</si>
  <si>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</si>
  <si>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</si>
  <si>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</si>
  <si>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</si>
  <si>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</si>
  <si>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</si>
  <si>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</si>
  <si>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</si>
  <si>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</si>
  <si>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</si>
  <si>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</si>
  <si>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</si>
  <si>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</si>
  <si>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</si>
  <si>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</si>
  <si>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</si>
  <si>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</si>
  <si>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</si>
  <si>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</si>
  <si>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</si>
  <si>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</si>
  <si>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</si>
  <si>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</si>
  <si>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</si>
  <si>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</si>
  <si>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</si>
  <si>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</si>
  <si>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</si>
  <si>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</si>
  <si>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</si>
  <si>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</si>
  <si>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</si>
  <si>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</si>
  <si>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</si>
  <si>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</si>
  <si>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</si>
  <si>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</si>
  <si>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</si>
  <si>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</si>
  <si>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</si>
  <si>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</si>
  <si>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</si>
  <si>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</si>
  <si>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</si>
  <si>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</si>
  <si>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</si>
  <si>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</si>
  <si>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</si>
  <si>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</si>
  <si>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</si>
  <si>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</si>
  <si>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</si>
  <si>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</si>
  <si>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</si>
  <si>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</si>
  <si>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</si>
  <si>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</si>
  <si>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</si>
  <si>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</si>
  <si>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</si>
  <si>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</si>
  <si>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</si>
  <si>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</si>
  <si>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</si>
  <si>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</si>
  <si>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</si>
  <si>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</si>
  <si>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</si>
  <si>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</si>
  <si>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</si>
  <si>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</si>
  <si>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</si>
  <si>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</si>
  <si>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</si>
  <si>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</si>
  <si>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</si>
  <si>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</si>
  <si>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</si>
  <si>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</si>
  <si>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</si>
  <si>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</si>
  <si>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</si>
  <si>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</si>
  <si>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</si>
  <si>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</si>
  <si>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</si>
  <si>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</si>
  <si>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</si>
  <si>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</si>
  <si>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</si>
  <si>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</si>
  <si>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</si>
  <si>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</si>
  <si>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</si>
  <si>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</si>
  <si>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</si>
  <si>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</si>
  <si>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</si>
  <si>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</si>
  <si>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</si>
  <si>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</si>
  <si>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</si>
  <si>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</si>
  <si>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</si>
  <si>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</si>
  <si>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</si>
  <si>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</si>
  <si>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</si>
  <si>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</si>
  <si>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</si>
  <si>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</si>
  <si>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</si>
  <si>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</si>
  <si>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</si>
  <si>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</si>
  <si>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</si>
  <si>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</si>
  <si>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</si>
  <si>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</si>
  <si>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</si>
  <si>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</si>
  <si>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</si>
  <si>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</si>
  <si>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</si>
  <si>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</si>
  <si>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</si>
  <si>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</si>
  <si>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</si>
  <si>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</si>
  <si>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</si>
  <si>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</si>
  <si>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</si>
  <si>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</si>
  <si>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</si>
  <si>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</si>
  <si>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</si>
  <si>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</si>
  <si>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</si>
  <si>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</si>
  <si>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</si>
  <si>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</si>
  <si>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</si>
  <si>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</si>
  <si>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</si>
  <si>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</si>
  <si>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</si>
  <si>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</si>
  <si>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</si>
  <si>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</si>
  <si>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</si>
  <si>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</si>
  <si>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</si>
  <si>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</si>
  <si>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</si>
  <si>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</si>
  <si>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</si>
  <si>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</si>
  <si>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</si>
  <si>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</si>
  <si>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</si>
  <si>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</si>
  <si>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</si>
  <si>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</si>
  <si>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</si>
  <si>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</si>
  <si>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</si>
  <si>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</si>
  <si>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</si>
  <si>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</si>
  <si>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</si>
  <si>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</si>
  <si>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</si>
  <si>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</si>
  <si>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</si>
  <si>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</si>
  <si>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</si>
  <si>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</si>
  <si>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</si>
  <si>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</si>
  <si>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</si>
  <si>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</si>
  <si>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</si>
  <si>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</si>
  <si>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</si>
  <si>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</si>
  <si>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</si>
  <si>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</si>
  <si>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</si>
  <si>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</si>
  <si>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</si>
  <si>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</si>
  <si>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</si>
  <si>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</si>
  <si>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</si>
  <si>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</si>
  <si>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</si>
  <si>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</si>
  <si>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</si>
  <si>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</si>
  <si>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</si>
  <si>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</si>
  <si>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</si>
  <si>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</si>
  <si>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</si>
  <si>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</si>
  <si>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</si>
  <si>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</si>
  <si>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</si>
  <si>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</si>
  <si>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</si>
  <si>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</si>
  <si>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</si>
  <si>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</si>
  <si>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</si>
  <si>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</si>
  <si>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</si>
  <si>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</si>
  <si>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</si>
  <si>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</si>
  <si>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</si>
  <si>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</si>
  <si>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</si>
  <si>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</si>
  <si>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</si>
  <si>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</si>
  <si>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</si>
  <si>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</si>
  <si>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</si>
  <si>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</si>
  <si>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</si>
  <si>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</si>
  <si>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</si>
  <si>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</si>
  <si>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</si>
  <si>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</si>
  <si>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</si>
  <si>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</si>
  <si>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</si>
  <si>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</si>
  <si>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</si>
  <si>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</si>
  <si>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</si>
  <si>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</si>
  <si>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</si>
  <si>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</si>
  <si>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</si>
  <si>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</si>
  <si>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</si>
  <si>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</si>
  <si>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</si>
  <si>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</si>
  <si>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</si>
  <si>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</si>
  <si>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</si>
  <si>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</si>
  <si>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</si>
  <si>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</si>
  <si>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</si>
  <si>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</si>
  <si>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</si>
  <si>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</si>
  <si>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</si>
  <si>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</si>
  <si>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</si>
  <si>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</si>
  <si>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</si>
  <si>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</si>
  <si>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</si>
  <si>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</si>
  <si>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</si>
  <si>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</si>
  <si>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</si>
  <si>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</si>
  <si>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</si>
  <si>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</si>
  <si>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</si>
  <si>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</si>
  <si>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</si>
  <si>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</si>
  <si>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</si>
  <si>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</si>
  <si>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</si>
  <si>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</si>
  <si>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</si>
  <si>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</si>
  <si>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</si>
  <si>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</si>
  <si>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</si>
  <si>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</si>
  <si>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</si>
  <si>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</si>
  <si>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</si>
  <si>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</si>
  <si>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</si>
  <si>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</si>
  <si>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</si>
  <si>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</si>
  <si>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</si>
  <si>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</si>
  <si>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</si>
  <si>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</si>
  <si>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</si>
  <si>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</si>
  <si>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</si>
  <si>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</si>
  <si>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</si>
  <si>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</si>
  <si>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</si>
  <si>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</si>
  <si>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</si>
  <si>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</si>
  <si>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</si>
  <si>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</si>
  <si>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</si>
  <si>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</si>
  <si>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</si>
  <si>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</si>
  <si>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</si>
  <si>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</si>
  <si>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</si>
  <si>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</si>
  <si>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</si>
  <si>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</si>
  <si>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</si>
  <si>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</si>
  <si>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</si>
  <si>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</si>
  <si>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</si>
  <si>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</si>
  <si>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</si>
  <si>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</si>
  <si>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</si>
  <si>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</si>
  <si>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</si>
  <si>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</si>
  <si>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</si>
  <si>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</si>
  <si>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</si>
  <si>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</si>
  <si>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</si>
  <si>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</si>
  <si>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</si>
  <si>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</si>
  <si>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</si>
  <si>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</si>
  <si>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</si>
  <si>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</si>
  <si>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</si>
  <si>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</si>
  <si>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</si>
  <si>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</si>
  <si>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</si>
  <si>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</si>
  <si>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</si>
  <si>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</si>
  <si>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</si>
  <si>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</si>
  <si>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</si>
  <si>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</si>
  <si>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</si>
  <si>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</si>
  <si>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</si>
  <si>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</si>
  <si>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</si>
  <si>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</si>
  <si>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</si>
  <si>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</si>
  <si>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</si>
  <si>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</si>
  <si>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</si>
  <si>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</si>
  <si>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</si>
  <si>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</si>
  <si>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</si>
  <si>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</si>
  <si>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</si>
  <si>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</si>
  <si>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</si>
  <si>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</si>
  <si>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</si>
  <si>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</si>
  <si>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</si>
  <si>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</si>
  <si>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</si>
  <si>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</si>
  <si>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</si>
  <si>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</si>
  <si>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</si>
  <si>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</si>
  <si>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</si>
  <si>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</si>
  <si>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</si>
  <si>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</si>
  <si>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</si>
  <si>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</si>
  <si>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</si>
  <si>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</si>
  <si>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</si>
  <si>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</si>
  <si>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</si>
  <si>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</si>
  <si>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</si>
  <si>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</si>
  <si>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</si>
  <si>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</si>
  <si>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</si>
  <si>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</si>
  <si>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</si>
  <si>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</si>
  <si>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</si>
  <si>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</si>
  <si>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</si>
  <si>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</si>
  <si>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</si>
  <si>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</si>
  <si>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</si>
  <si>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</si>
  <si>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</si>
  <si>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</si>
  <si>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</si>
  <si>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</si>
  <si>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</si>
  <si>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</si>
  <si>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</si>
  <si>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</si>
  <si>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</si>
  <si>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</si>
  <si>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</si>
  <si>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</si>
  <si>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</si>
  <si>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</si>
  <si>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</si>
  <si>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</si>
  <si>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</si>
  <si>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</si>
  <si>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</si>
  <si>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</si>
  <si>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</si>
  <si>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</si>
  <si>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</si>
  <si>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</si>
  <si>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</si>
  <si>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</si>
  <si>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</si>
  <si>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</si>
  <si>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</si>
  <si>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</si>
  <si>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</si>
  <si>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</si>
  <si>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</si>
  <si>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</si>
  <si>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</si>
  <si>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</si>
  <si>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</si>
  <si>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</si>
  <si>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</si>
  <si>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</si>
  <si>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</si>
  <si>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</si>
  <si>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</si>
  <si>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</si>
  <si>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</si>
  <si>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</si>
  <si>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</si>
  <si>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</si>
  <si>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</si>
  <si>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</si>
  <si>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</si>
  <si>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</si>
  <si>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</si>
  <si>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</si>
  <si>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</si>
  <si>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</si>
  <si>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</si>
  <si>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</si>
  <si>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</si>
  <si>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</si>
  <si>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</si>
  <si>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</si>
  <si>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</si>
  <si>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</si>
  <si>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</si>
  <si>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</si>
  <si>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</si>
  <si>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</si>
  <si>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</si>
  <si>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</si>
  <si>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</si>
  <si>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</si>
  <si>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</si>
  <si>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</si>
  <si>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</si>
  <si>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</si>
  <si>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</si>
  <si>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</si>
  <si>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</si>
  <si>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</si>
  <si>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</si>
  <si>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</si>
  <si>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</si>
  <si>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</si>
  <si>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</si>
  <si>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</si>
  <si>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</si>
  <si>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</si>
  <si>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</si>
  <si>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</si>
  <si>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</si>
  <si>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</si>
  <si>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</si>
  <si>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</si>
  <si>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</si>
  <si>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</si>
  <si>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</si>
  <si>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</si>
  <si>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</si>
  <si>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</si>
  <si>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</si>
  <si>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</si>
  <si>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</si>
  <si>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</si>
  <si>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</si>
  <si>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</si>
  <si>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</si>
  <si>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</si>
  <si>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</si>
  <si>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</si>
  <si>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</si>
  <si>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</si>
  <si>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</si>
  <si>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</si>
  <si>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</si>
  <si>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</si>
  <si>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</si>
  <si>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</si>
  <si>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</si>
  <si>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</si>
  <si>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</si>
  <si>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</si>
  <si>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</si>
  <si>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</si>
  <si>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</si>
  <si>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</si>
  <si>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</si>
  <si>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</si>
  <si>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</si>
  <si>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</si>
  <si>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</si>
  <si>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</si>
  <si>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</si>
  <si>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</si>
  <si>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</si>
  <si>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</si>
  <si>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</si>
  <si>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</si>
  <si>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</si>
  <si>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</si>
  <si>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</si>
  <si>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</si>
  <si>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</si>
  <si>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</si>
  <si>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</si>
  <si>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</si>
  <si>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</si>
  <si>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</si>
  <si>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</si>
  <si>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</si>
  <si>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</si>
  <si>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</si>
  <si>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</si>
  <si>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</si>
  <si>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</si>
  <si>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</si>
  <si>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</si>
  <si>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</si>
  <si>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</si>
  <si>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</si>
  <si>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</si>
  <si>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</si>
  <si>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</si>
  <si>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</si>
  <si>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</si>
  <si>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</si>
  <si>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</si>
  <si>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</si>
  <si>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</si>
  <si>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</si>
  <si>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</si>
  <si>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</si>
  <si>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</si>
  <si>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</si>
  <si>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</si>
  <si>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</si>
  <si>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</si>
  <si>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</si>
  <si>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</si>
  <si>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</si>
  <si>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</si>
  <si>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</si>
  <si>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</si>
  <si>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</si>
  <si>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</si>
  <si>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</si>
  <si>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</si>
  <si>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</si>
  <si>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</si>
  <si>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</si>
  <si>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</si>
  <si>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</si>
  <si>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</si>
  <si>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</si>
  <si>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</si>
  <si>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</si>
  <si>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</si>
  <si>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</si>
  <si>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</si>
  <si>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</si>
  <si>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</si>
  <si>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</si>
  <si>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</si>
  <si>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</si>
  <si>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</si>
  <si>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</si>
  <si>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</si>
  <si>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</si>
  <si>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</si>
  <si>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</si>
  <si>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</si>
  <si>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</si>
  <si>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</si>
  <si>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</si>
  <si>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</si>
  <si>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</si>
  <si>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</si>
  <si>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</si>
  <si>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</si>
  <si>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</si>
  <si>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</si>
  <si>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</si>
  <si>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</si>
  <si>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</si>
  <si>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</si>
  <si>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</si>
  <si>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</si>
  <si>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</si>
  <si>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</si>
  <si>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</si>
  <si>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</si>
  <si>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</si>
  <si>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</si>
  <si>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</si>
  <si>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</si>
  <si>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</si>
  <si>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</si>
  <si>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</si>
  <si>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</si>
  <si>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</si>
  <si>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</si>
  <si>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</si>
  <si>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</si>
  <si>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</si>
  <si>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</si>
  <si>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</si>
  <si>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</si>
  <si>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</si>
  <si>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</si>
  <si>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</si>
  <si>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</si>
  <si>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</si>
  <si>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</si>
  <si>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</si>
  <si>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</si>
  <si>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</si>
  <si>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</si>
  <si>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</si>
  <si>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</si>
  <si>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</si>
  <si>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</si>
  <si>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</si>
  <si>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</si>
  <si>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</si>
  <si>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</si>
  <si>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</si>
  <si>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</si>
  <si>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</si>
  <si>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</si>
  <si>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</si>
  <si>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</si>
  <si>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</si>
  <si>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</si>
  <si>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</si>
  <si>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</si>
  <si>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</si>
  <si>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</si>
  <si>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</si>
  <si>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</si>
  <si>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</si>
  <si>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</si>
  <si>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</si>
  <si>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</si>
  <si>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</si>
  <si>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</si>
  <si>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</si>
  <si>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</si>
  <si>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</si>
  <si>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</si>
  <si>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</si>
  <si>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</si>
  <si>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</si>
  <si>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</si>
  <si>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</si>
  <si>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</si>
  <si>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</si>
  <si>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</si>
  <si>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</si>
  <si>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</si>
  <si>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</si>
  <si>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</si>
  <si>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</si>
  <si>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</si>
  <si>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</si>
  <si>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</si>
  <si>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</si>
  <si>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</si>
  <si>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</si>
  <si>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</si>
  <si>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</si>
  <si>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</si>
  <si>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</si>
  <si>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</si>
  <si>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</si>
  <si>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</si>
  <si>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</si>
  <si>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</si>
  <si>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</si>
  <si>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</si>
  <si>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</si>
  <si>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</si>
  <si>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</si>
  <si>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</si>
  <si>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</si>
  <si>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</si>
  <si>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</si>
  <si>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</si>
  <si>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</si>
  <si>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</si>
  <si>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</si>
  <si>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</si>
  <si>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</si>
  <si>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</si>
  <si>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</si>
  <si>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</si>
  <si>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</si>
  <si>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</si>
  <si>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</si>
  <si>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</si>
  <si>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</si>
  <si>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</si>
  <si>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</si>
  <si>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</si>
  <si>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</si>
  <si>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</si>
  <si>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</si>
  <si>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</si>
  <si>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</si>
  <si>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</si>
  <si>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</si>
  <si>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</si>
  <si>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</si>
  <si>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</si>
  <si>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</si>
  <si>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</si>
  <si>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</si>
  <si>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</si>
  <si>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</si>
  <si>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</si>
  <si>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</si>
  <si>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</si>
  <si>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</si>
  <si>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</si>
  <si>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</si>
  <si>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</si>
  <si>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</si>
  <si>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</si>
  <si>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</si>
  <si>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</si>
  <si>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</si>
  <si>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</si>
  <si>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</si>
  <si>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</si>
  <si>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</si>
  <si>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</si>
  <si>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</si>
  <si>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</si>
  <si>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</si>
  <si>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</si>
  <si>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</si>
  <si>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</si>
  <si>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</si>
  <si>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</si>
  <si>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</si>
  <si>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</si>
  <si>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</si>
  <si>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</si>
  <si>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</si>
  <si>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</si>
  <si>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</si>
  <si>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</si>
  <si>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</si>
  <si>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</si>
  <si>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</si>
  <si>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</si>
  <si>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</si>
  <si>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</si>
  <si>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</si>
  <si>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</si>
  <si>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</si>
  <si>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</si>
  <si>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</si>
  <si>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</si>
  <si>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</si>
  <si>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</si>
  <si>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</si>
  <si>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</si>
  <si>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</si>
  <si>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</si>
  <si>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</si>
  <si>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</si>
  <si>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</si>
  <si>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</si>
  <si>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</si>
  <si>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</si>
  <si>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</si>
  <si>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</si>
  <si>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</si>
  <si>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</si>
  <si>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</si>
  <si>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</si>
  <si>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</si>
  <si>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</si>
  <si>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</si>
  <si>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</si>
  <si>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</si>
  <si>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</si>
  <si>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</si>
  <si>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</si>
  <si>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</si>
  <si>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</si>
  <si>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</si>
  <si>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</si>
  <si>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</si>
  <si>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</si>
  <si>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</si>
  <si>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</si>
  <si>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</si>
  <si>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</si>
  <si>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</si>
  <si>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</si>
  <si>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</si>
  <si>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</si>
  <si>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</si>
  <si>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</si>
  <si>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</si>
  <si>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</si>
  <si>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</si>
  <si>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</si>
  <si>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</si>
  <si>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</si>
  <si>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</si>
  <si>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</si>
  <si>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</si>
  <si>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</si>
  <si>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</si>
  <si>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</si>
  <si>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</si>
  <si>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</si>
  <si>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</si>
  <si>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</si>
  <si>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</si>
  <si>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</si>
  <si>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</si>
  <si>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</si>
  <si>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</si>
  <si>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</si>
  <si>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</si>
  <si>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</si>
  <si>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</si>
  <si>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</si>
  <si>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</si>
  <si>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</si>
  <si>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</si>
  <si>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</si>
  <si>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</si>
  <si>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</si>
  <si>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</si>
  <si>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</si>
  <si>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</si>
  <si>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</si>
  <si>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</si>
  <si>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</si>
  <si>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</si>
  <si>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</si>
  <si>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</si>
  <si>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</si>
  <si>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</si>
  <si>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</si>
  <si>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</si>
  <si>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</si>
  <si>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</si>
  <si>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</si>
  <si>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</si>
  <si>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</si>
  <si>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</si>
  <si>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</si>
  <si>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</si>
  <si>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</si>
  <si>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</si>
  <si>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</si>
  <si>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</si>
  <si>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</si>
  <si>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</si>
  <si>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</si>
  <si>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</si>
  <si>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</si>
  <si>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</si>
  <si>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</si>
  <si>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</si>
  <si>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</si>
  <si>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</si>
  <si>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</si>
  <si>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</si>
  <si>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</si>
  <si>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</si>
  <si>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</si>
  <si>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</si>
  <si>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</si>
  <si>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</si>
  <si>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</si>
  <si>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</si>
  <si>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</si>
  <si>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</si>
  <si>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</si>
  <si>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</si>
  <si>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</si>
  <si>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</si>
  <si>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</si>
  <si>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</si>
  <si>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</si>
  <si>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</si>
  <si>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</si>
  <si>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</si>
  <si>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</si>
  <si>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</si>
  <si>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</si>
  <si>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</si>
  <si>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</si>
  <si>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</si>
  <si>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</si>
  <si>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</si>
  <si>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</si>
  <si>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</si>
  <si>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</si>
  <si>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</si>
  <si>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</si>
  <si>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</si>
  <si>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</si>
  <si>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</si>
  <si>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</si>
  <si>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</si>
  <si>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</si>
  <si>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</si>
  <si>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</si>
  <si>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</si>
  <si>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</si>
  <si>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</si>
  <si>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</si>
  <si>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</si>
  <si>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</si>
  <si>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</si>
  <si>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</si>
  <si>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</si>
  <si>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</si>
  <si>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</si>
  <si>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</si>
  <si>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</si>
  <si>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</si>
  <si>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</si>
  <si>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</si>
  <si>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</si>
  <si>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</si>
  <si>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</si>
  <si>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</si>
  <si>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</si>
  <si>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</si>
  <si>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</si>
  <si>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</si>
  <si>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</si>
  <si>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</si>
  <si>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</si>
  <si>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</si>
  <si>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</si>
  <si>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</si>
  <si>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</si>
  <si>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</si>
  <si>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</si>
  <si>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</si>
  <si>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</si>
  <si>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</si>
  <si>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</si>
  <si>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</si>
  <si>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</si>
  <si>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</si>
  <si>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</si>
  <si>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</si>
  <si>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</si>
  <si>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</si>
  <si>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</si>
  <si>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</si>
  <si>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</si>
  <si>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</si>
  <si>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</si>
  <si>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</si>
  <si>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</si>
  <si>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</si>
  <si>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</si>
  <si>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</si>
  <si>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</si>
  <si>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</si>
  <si>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</si>
  <si>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</si>
  <si>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</si>
  <si>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</si>
  <si>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</si>
  <si>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</si>
  <si>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</si>
  <si>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</si>
  <si>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</si>
  <si>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</si>
  <si>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</si>
  <si>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</si>
  <si>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</si>
  <si>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</si>
  <si>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</si>
  <si>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</si>
  <si>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</si>
  <si>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</si>
  <si>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</si>
  <si>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</si>
  <si>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</si>
  <si>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</si>
  <si>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</si>
  <si>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</si>
  <si>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</si>
  <si>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</si>
  <si>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</si>
  <si>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</si>
  <si>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</si>
  <si>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</si>
  <si>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</si>
  <si>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</si>
  <si>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</si>
  <si>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</si>
  <si>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</si>
  <si>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</si>
  <si>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</si>
  <si>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</si>
  <si>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</si>
  <si>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</si>
  <si>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</si>
  <si>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</si>
  <si>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</si>
  <si>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</si>
  <si>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</si>
  <si>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</si>
  <si>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</si>
  <si>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</si>
  <si>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</si>
  <si>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</si>
  <si>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</si>
  <si>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</si>
  <si>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</si>
  <si>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</si>
  <si>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</si>
  <si>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</si>
  <si>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</si>
  <si>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</si>
  <si>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</si>
  <si>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</si>
  <si>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</si>
  <si>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</si>
  <si>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</si>
  <si>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</si>
  <si>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</si>
  <si>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</si>
  <si>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</si>
  <si>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</si>
  <si>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</si>
  <si>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</si>
  <si>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</si>
  <si>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</si>
  <si>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</si>
  <si>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</si>
  <si>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</si>
  <si>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</si>
  <si>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</si>
  <si>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</si>
  <si>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</si>
  <si>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</si>
  <si>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</si>
  <si>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</si>
  <si>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</si>
  <si>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</si>
  <si>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</si>
  <si>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</si>
  <si>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</si>
  <si>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</si>
  <si>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</si>
  <si>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</si>
  <si>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</si>
  <si>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</si>
  <si>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</si>
  <si>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</si>
  <si>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</si>
  <si>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</si>
  <si>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</si>
  <si>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</si>
  <si>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</si>
  <si>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</si>
  <si>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</si>
  <si>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</si>
  <si>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</si>
  <si>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</si>
  <si>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</si>
  <si>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</si>
  <si>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</si>
  <si>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</si>
  <si>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</si>
  <si>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</si>
  <si>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</si>
  <si>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</si>
  <si>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</si>
  <si>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</si>
  <si>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</si>
  <si>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</si>
  <si>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</si>
  <si>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</si>
  <si>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</si>
  <si>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</si>
  <si>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</si>
  <si>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</si>
  <si>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</si>
  <si>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</si>
  <si>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</si>
  <si>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</si>
  <si>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</si>
  <si>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</si>
  <si>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</si>
  <si>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</si>
  <si>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</si>
  <si>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</si>
  <si>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</si>
  <si>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</si>
  <si>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</si>
  <si>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</si>
  <si>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</si>
  <si>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</si>
  <si>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</si>
  <si>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</si>
  <si>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</si>
  <si>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</si>
  <si>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</si>
  <si>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</si>
  <si>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</si>
  <si>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</si>
  <si>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</si>
  <si>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</si>
  <si>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</si>
  <si>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</si>
  <si>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</si>
  <si>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</si>
  <si>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</si>
  <si>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</si>
  <si>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</si>
  <si>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</si>
  <si>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</si>
  <si>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</si>
  <si>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</si>
  <si>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</si>
  <si>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</si>
  <si>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</si>
  <si>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</si>
  <si>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</si>
  <si>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</si>
  <si>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</si>
  <si>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</si>
  <si>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</si>
  <si>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</si>
  <si>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</si>
  <si>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</si>
  <si>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</si>
  <si>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</si>
  <si>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</si>
  <si>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</si>
  <si>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</si>
  <si>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</si>
  <si>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</si>
  <si>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</si>
  <si>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</si>
  <si>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</si>
  <si>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</si>
  <si>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</si>
  <si>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</si>
  <si>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</si>
  <si>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</si>
  <si>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</si>
  <si>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</si>
  <si>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</si>
  <si>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</si>
  <si>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</si>
  <si>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</si>
  <si>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</si>
  <si>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</si>
  <si>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</si>
  <si>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</si>
  <si>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</si>
  <si>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</si>
  <si>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</si>
  <si>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</si>
  <si>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</si>
  <si>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</si>
  <si>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</si>
  <si>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</si>
  <si>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</si>
  <si>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</si>
  <si>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</si>
  <si>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</si>
  <si>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</si>
  <si>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</si>
  <si>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</si>
  <si>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</si>
  <si>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</si>
  <si>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</si>
  <si>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</si>
  <si>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</si>
  <si>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</si>
  <si>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</si>
  <si>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</si>
  <si>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</si>
  <si>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</si>
  <si>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</si>
  <si>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</si>
  <si>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</si>
  <si>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</si>
  <si>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</si>
  <si>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</si>
  <si>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</si>
  <si>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</si>
  <si>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</si>
  <si>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</si>
  <si>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</si>
  <si>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</si>
  <si>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</si>
  <si>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</si>
  <si>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</si>
  <si>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</si>
  <si>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</si>
  <si>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</si>
  <si>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</si>
  <si>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</si>
  <si>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</si>
  <si>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</si>
  <si>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</si>
  <si>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</si>
  <si>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</si>
  <si>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</si>
  <si>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</si>
  <si>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</si>
  <si>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</si>
  <si>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</si>
  <si>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</si>
  <si>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</si>
  <si>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</si>
  <si>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</si>
  <si>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</si>
  <si>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</si>
  <si>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</si>
  <si>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</si>
  <si>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</si>
  <si>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</si>
  <si>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</si>
  <si>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</si>
  <si>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</si>
  <si>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</si>
  <si>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</si>
  <si>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</si>
  <si>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</si>
  <si>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</si>
  <si>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</si>
  <si>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</si>
  <si>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</si>
  <si>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</si>
  <si>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</si>
  <si>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</si>
  <si>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</si>
  <si>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</si>
  <si>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</si>
  <si>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</si>
  <si>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</si>
  <si>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</si>
  <si>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</si>
  <si>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</si>
  <si>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</si>
  <si>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</si>
  <si>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</si>
  <si>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</si>
  <si>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</si>
  <si>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</si>
  <si>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</si>
  <si>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</si>
  <si>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</si>
  <si>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</si>
  <si>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</si>
  <si>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</si>
  <si>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</si>
  <si>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</si>
  <si>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</si>
  <si>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</si>
  <si>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</si>
  <si>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</si>
  <si>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</si>
  <si>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</si>
  <si>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</si>
  <si>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</si>
  <si>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</si>
  <si>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</si>
  <si>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</si>
  <si>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</si>
  <si>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</si>
  <si>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</si>
  <si>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</si>
  <si>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</si>
  <si>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</si>
  <si>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</si>
  <si>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</si>
  <si>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</si>
  <si>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</si>
  <si>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</si>
  <si>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</si>
  <si>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</si>
  <si>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</si>
  <si>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</si>
  <si>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</si>
  <si>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</si>
  <si>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</si>
  <si>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</si>
  <si>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</si>
  <si>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</si>
  <si>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</si>
  <si>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</si>
  <si>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</si>
  <si>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</si>
  <si>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</si>
  <si>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</si>
  <si>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</si>
  <si>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</si>
  <si>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</si>
  <si>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</si>
  <si>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</si>
  <si>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</si>
  <si>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</si>
  <si>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</si>
  <si>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</si>
  <si>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</si>
  <si>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</si>
  <si>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</si>
  <si>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</si>
  <si>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</si>
  <si>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</si>
  <si>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</si>
  <si>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</si>
  <si>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</si>
  <si>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</si>
  <si>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</si>
  <si>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</si>
  <si>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</si>
  <si>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</si>
  <si>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</si>
  <si>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</si>
  <si>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</si>
  <si>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</si>
  <si>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</si>
  <si>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</si>
  <si>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</si>
  <si>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</si>
  <si>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</si>
  <si>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</si>
  <si>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</si>
  <si>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</si>
  <si>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</si>
  <si>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</si>
  <si>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</si>
  <si>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</si>
  <si>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</si>
  <si>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</si>
  <si>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</si>
  <si>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</si>
  <si>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</si>
  <si>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</si>
  <si>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</si>
  <si>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</si>
  <si>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</si>
  <si>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</si>
  <si>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</si>
  <si>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</si>
  <si>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</si>
  <si>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</si>
  <si>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</si>
  <si>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</si>
  <si>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</si>
  <si>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</si>
  <si>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</si>
  <si>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</si>
  <si>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</si>
  <si>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</si>
  <si>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</si>
  <si>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</si>
  <si>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</si>
  <si>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</si>
  <si>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</si>
  <si>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</si>
  <si>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</si>
  <si>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</si>
  <si>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</si>
  <si>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</si>
  <si>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</si>
  <si>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</si>
  <si>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</si>
  <si>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</si>
  <si>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</si>
  <si>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</si>
  <si>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</si>
  <si>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</si>
  <si>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</si>
  <si>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</si>
  <si>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</si>
  <si>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</si>
  <si>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</si>
  <si>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</si>
  <si>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</si>
  <si>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</si>
  <si>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</si>
  <si>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</si>
  <si>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</si>
  <si>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</si>
  <si>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</si>
  <si>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</si>
  <si>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</si>
  <si>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</si>
  <si>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</si>
  <si>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</si>
  <si>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</si>
  <si>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</si>
  <si>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</si>
  <si>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</si>
  <si>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</si>
  <si>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</si>
  <si>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</si>
  <si>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</si>
  <si>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</si>
  <si>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</si>
  <si>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</si>
  <si>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</si>
  <si>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</si>
  <si>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</si>
  <si>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</si>
  <si>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</si>
  <si>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</si>
  <si>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</si>
  <si>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</si>
  <si>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</si>
  <si>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</si>
  <si>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</si>
  <si>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</si>
  <si>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</si>
  <si>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</si>
  <si>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</si>
  <si>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</si>
  <si>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</si>
  <si>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</si>
  <si>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</si>
  <si>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</si>
  <si>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</si>
  <si>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</si>
  <si>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</si>
  <si>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</si>
  <si>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</si>
  <si>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</si>
  <si>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</si>
  <si>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</si>
  <si>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</si>
  <si>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</si>
  <si>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</si>
  <si>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</si>
  <si>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</si>
  <si>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</si>
  <si>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</si>
  <si>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</si>
  <si>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</si>
  <si>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</si>
  <si>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</si>
  <si>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</si>
  <si>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</si>
  <si>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</si>
  <si>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</si>
  <si>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</si>
  <si>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</si>
  <si>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</si>
  <si>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</si>
  <si>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</si>
  <si>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</si>
  <si>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</si>
  <si>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</si>
  <si>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</si>
  <si>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</si>
  <si>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</si>
  <si>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</si>
  <si>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</si>
  <si>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</si>
  <si>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</si>
  <si>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</si>
  <si>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</si>
  <si>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</si>
  <si>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</si>
  <si>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</si>
  <si>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</si>
  <si>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</si>
  <si>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</si>
  <si>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</si>
  <si>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</si>
  <si>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</si>
  <si>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</si>
  <si>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</si>
  <si>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</si>
  <si>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</si>
  <si>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</si>
  <si>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</si>
  <si>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</si>
  <si>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</si>
  <si>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</si>
  <si>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</si>
  <si>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</si>
  <si>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</si>
  <si>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</si>
  <si>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</si>
  <si>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</si>
  <si>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</si>
  <si>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</si>
  <si>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</si>
  <si>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</si>
  <si>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</si>
  <si>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</si>
  <si>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</si>
  <si>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</si>
  <si>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</si>
  <si>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</si>
  <si>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</si>
  <si>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</si>
  <si>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</si>
  <si>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</si>
  <si>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</si>
  <si>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</si>
  <si>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</si>
  <si>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</si>
  <si>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</si>
  <si>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</si>
  <si>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</si>
  <si>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</si>
  <si>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</si>
  <si>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</si>
  <si>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</si>
  <si>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</si>
  <si>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</si>
  <si>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</si>
  <si>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</si>
  <si>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</si>
  <si>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</si>
  <si>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</si>
  <si>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</si>
  <si>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</si>
  <si>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</si>
  <si>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</si>
  <si>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</si>
  <si>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</si>
  <si>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</si>
  <si>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</si>
  <si>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</si>
  <si>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</si>
  <si>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</si>
  <si>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</si>
  <si>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</si>
  <si>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</si>
  <si>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</si>
  <si>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</si>
  <si>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</si>
  <si>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</si>
  <si>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</si>
  <si>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</si>
  <si>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</si>
  <si>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</si>
  <si>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</si>
  <si>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</si>
  <si>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</si>
  <si>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</si>
  <si>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</si>
  <si>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</si>
  <si>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</si>
  <si>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</si>
  <si>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</si>
  <si>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</si>
  <si>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</si>
  <si>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</si>
  <si>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</si>
  <si>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</si>
  <si>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</si>
  <si>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</si>
  <si>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</si>
  <si>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</si>
  <si>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</si>
  <si>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</si>
  <si>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</si>
  <si>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</si>
  <si>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</si>
  <si>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</si>
  <si>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</si>
  <si>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</si>
  <si>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</si>
  <si>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</si>
  <si>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</si>
  <si>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</si>
  <si>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</si>
  <si>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</si>
  <si>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</si>
  <si>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</si>
  <si>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</si>
  <si>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</si>
  <si>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</si>
  <si>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</si>
  <si>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</si>
  <si>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</si>
  <si>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</si>
  <si>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</si>
  <si>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</si>
  <si>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</si>
  <si>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</si>
  <si>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</si>
  <si>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</si>
  <si>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</si>
  <si>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</si>
  <si>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</si>
  <si>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</si>
  <si>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</si>
  <si>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</si>
  <si>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</si>
  <si>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</si>
  <si>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</si>
  <si>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</si>
  <si>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</si>
  <si>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</si>
  <si>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</si>
  <si>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</si>
  <si>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</si>
  <si>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</si>
  <si>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</si>
  <si>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</si>
  <si>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</si>
  <si>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</si>
  <si>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</si>
  <si>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</si>
  <si>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</si>
  <si>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</si>
  <si>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</si>
  <si>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</si>
  <si>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</si>
  <si>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</si>
  <si>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</si>
  <si>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</si>
  <si>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</si>
  <si>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</si>
  <si>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</si>
  <si>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</si>
  <si>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</si>
  <si>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</si>
  <si>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</si>
  <si>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</si>
  <si>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</si>
  <si>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</si>
  <si>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</si>
  <si>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</si>
  <si>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</si>
  <si>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</si>
  <si>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</si>
  <si>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</si>
  <si>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</si>
  <si>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</si>
  <si>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</si>
  <si>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</si>
  <si>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</si>
  <si>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</si>
  <si>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</si>
  <si>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</si>
  <si>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</si>
  <si>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</si>
  <si>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</si>
  <si>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</si>
  <si>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</si>
  <si>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</si>
  <si>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</si>
  <si>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</si>
  <si>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</si>
  <si>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</si>
  <si>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</si>
  <si>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</si>
  <si>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</si>
  <si>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</si>
  <si>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</si>
  <si>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</si>
  <si>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</si>
  <si>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</si>
  <si>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</si>
  <si>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</si>
  <si>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</si>
  <si>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</si>
  <si>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</si>
  <si>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</si>
  <si>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</si>
  <si>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</si>
  <si>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</si>
  <si>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</si>
  <si>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</si>
  <si>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</si>
  <si>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</si>
  <si>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</si>
  <si>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</si>
  <si>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</si>
  <si>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</si>
  <si>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</si>
  <si>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</si>
  <si>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</si>
  <si>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</si>
  <si>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</si>
  <si>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</si>
  <si>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</si>
  <si>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</si>
  <si>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</si>
  <si>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</si>
  <si>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</si>
  <si>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</si>
  <si>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</si>
  <si>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</si>
  <si>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</si>
  <si>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</si>
  <si>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</si>
  <si>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</si>
  <si>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</si>
  <si>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</si>
  <si>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</si>
  <si>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</si>
  <si>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</si>
  <si>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</si>
  <si>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</si>
  <si>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</si>
  <si>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</si>
  <si>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</si>
  <si>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</si>
  <si>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</si>
  <si>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</si>
  <si>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</si>
  <si>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</si>
  <si>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</si>
  <si>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</si>
  <si>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</si>
  <si>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</si>
  <si>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</si>
  <si>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</si>
  <si>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</si>
  <si>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</si>
  <si>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</si>
  <si>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</si>
  <si>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</si>
  <si>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</si>
  <si>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</si>
  <si>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</si>
  <si>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</si>
  <si>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</si>
  <si>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</si>
  <si>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</si>
  <si>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</si>
  <si>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</si>
  <si>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</si>
  <si>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</si>
  <si>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</si>
  <si>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</si>
  <si>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</si>
  <si>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</si>
  <si>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</si>
  <si>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</si>
  <si>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</si>
  <si>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</si>
  <si>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</si>
  <si>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</si>
  <si>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</si>
  <si>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</si>
  <si>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</si>
  <si>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</si>
  <si>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</si>
  <si>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</si>
  <si>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</si>
  <si>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</si>
  <si>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</si>
  <si>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</si>
  <si>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</si>
  <si>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</si>
  <si>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</si>
  <si>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</si>
  <si>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</si>
  <si>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</si>
  <si>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</si>
  <si>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</si>
  <si>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</si>
  <si>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</si>
  <si>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</si>
  <si>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</si>
  <si>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</si>
  <si>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</si>
  <si>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</si>
  <si>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</si>
  <si>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</si>
  <si>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</si>
  <si>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</si>
  <si>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</si>
  <si>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</si>
  <si>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</si>
  <si>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</si>
  <si>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</si>
  <si>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</si>
  <si>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</si>
  <si>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</si>
  <si>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</si>
  <si>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</si>
  <si>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</si>
  <si>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</si>
  <si>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</si>
  <si>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</si>
  <si>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</si>
  <si>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</si>
  <si>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</si>
  <si>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</si>
  <si>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</si>
  <si>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</si>
  <si>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</si>
  <si>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</si>
  <si>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</si>
  <si>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</si>
  <si>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</si>
  <si>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</si>
  <si>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</si>
  <si>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</si>
  <si>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</si>
  <si>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</si>
  <si>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</si>
  <si>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</si>
  <si>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</si>
  <si>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</si>
  <si>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</si>
  <si>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</si>
  <si>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</si>
  <si>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</si>
  <si>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</si>
  <si>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</si>
  <si>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</si>
  <si>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</si>
  <si>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</si>
  <si>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</si>
  <si>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</si>
  <si>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</si>
  <si>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</si>
  <si>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</si>
  <si>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</si>
  <si>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</si>
  <si>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</si>
  <si>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</si>
  <si>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</si>
  <si>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</si>
  <si>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</si>
  <si>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</si>
  <si>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</si>
  <si>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</si>
  <si>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</si>
  <si>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</si>
  <si>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</si>
  <si>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</si>
  <si>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</si>
  <si>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</si>
  <si>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</si>
  <si>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</si>
  <si>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</si>
  <si>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</si>
  <si>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</si>
  <si>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</si>
  <si>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</si>
  <si>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</si>
  <si>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</si>
  <si>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</si>
  <si>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</si>
  <si>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</si>
  <si>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</si>
  <si>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</si>
  <si>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</si>
  <si>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</si>
  <si>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</si>
  <si>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</si>
  <si>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</si>
  <si>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</si>
  <si>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</si>
  <si>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</si>
  <si>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</si>
  <si>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</si>
  <si>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</si>
  <si>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</si>
  <si>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</si>
  <si>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</si>
  <si>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</si>
  <si>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</si>
  <si>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</si>
  <si>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</si>
  <si>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</si>
  <si>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</si>
  <si>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</si>
  <si>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</si>
  <si>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</si>
  <si>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</si>
  <si>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</si>
  <si>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</si>
  <si>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</si>
  <si>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</si>
  <si>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</si>
  <si>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</si>
  <si>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</si>
  <si>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</si>
  <si>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</si>
  <si>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</si>
  <si>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</si>
  <si>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</si>
  <si>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</si>
  <si>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</si>
  <si>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</si>
  <si>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</si>
  <si>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</si>
  <si>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</si>
  <si>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</si>
  <si>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</si>
  <si>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</si>
  <si>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</si>
  <si>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</si>
  <si>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</si>
  <si>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</si>
  <si>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</si>
  <si>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</si>
  <si>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</si>
  <si>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</si>
  <si>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</si>
  <si>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</si>
  <si>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</si>
  <si>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</si>
  <si>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</si>
  <si>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</si>
  <si>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</si>
  <si>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</si>
  <si>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</si>
  <si>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</si>
  <si>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</si>
  <si>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</si>
  <si>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</si>
  <si>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</si>
  <si>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</si>
  <si>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</si>
  <si>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</si>
  <si>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</si>
  <si>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</si>
  <si>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</si>
  <si>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</si>
  <si>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</si>
  <si>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</si>
  <si>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</si>
  <si>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</si>
  <si>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</si>
  <si>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</si>
  <si>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</si>
  <si>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</si>
  <si>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</si>
  <si>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</si>
  <si>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</si>
  <si>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</si>
  <si>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</si>
  <si>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</si>
  <si>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</si>
  <si>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</si>
  <si>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</si>
  <si>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</si>
  <si>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</si>
  <si>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</si>
  <si>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</si>
  <si>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</si>
  <si>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</si>
  <si>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</si>
  <si>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</si>
  <si>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</si>
  <si>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</si>
  <si>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</si>
  <si>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</si>
  <si>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</si>
  <si>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</si>
  <si>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</si>
  <si>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</si>
  <si>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</si>
  <si>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</si>
  <si>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</si>
  <si>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</si>
  <si>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</si>
  <si>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</si>
  <si>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</si>
  <si>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</si>
  <si>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</si>
  <si>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</si>
  <si>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</si>
  <si>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</si>
  <si>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</si>
  <si>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</si>
  <si>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</si>
  <si>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</si>
  <si>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</si>
  <si>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</si>
  <si>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</si>
  <si>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</si>
  <si>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</si>
  <si>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</si>
  <si>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</si>
  <si>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</si>
  <si>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</si>
  <si>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</si>
  <si>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</si>
  <si>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</si>
  <si>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</si>
  <si>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</si>
  <si>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</si>
  <si>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</si>
  <si>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</si>
  <si>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</si>
  <si>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</si>
  <si>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</si>
  <si>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</si>
  <si>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</si>
  <si>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</si>
  <si>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</si>
  <si>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</si>
  <si>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</si>
  <si>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</si>
  <si>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</si>
  <si>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</si>
  <si>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</si>
  <si>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</si>
  <si>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</si>
  <si>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</si>
  <si>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</si>
  <si>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</si>
  <si>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</si>
  <si>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</si>
  <si>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</si>
  <si>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</si>
  <si>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</si>
  <si>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</si>
  <si>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</si>
  <si>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</si>
  <si>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</si>
  <si>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</si>
  <si>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</si>
  <si>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</si>
  <si>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</si>
  <si>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</si>
  <si>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</si>
  <si>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</si>
  <si>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</si>
  <si>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</si>
  <si>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</si>
  <si>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</si>
  <si>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</si>
  <si>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</si>
  <si>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</si>
  <si>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</si>
  <si>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</si>
  <si>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</si>
  <si>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</si>
  <si>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</si>
  <si>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</si>
  <si>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</si>
  <si>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</si>
  <si>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</si>
  <si>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</si>
  <si>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</si>
  <si>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</si>
  <si>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</si>
  <si>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</si>
  <si>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</si>
  <si>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</si>
  <si>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</si>
  <si>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</si>
  <si>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</si>
  <si>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</si>
  <si>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</si>
  <si>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</si>
  <si>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</si>
  <si>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</si>
  <si>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</si>
  <si>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</si>
  <si>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</si>
  <si>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</si>
  <si>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</si>
  <si>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</si>
  <si>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</si>
  <si>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</si>
  <si>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</si>
  <si>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</si>
  <si>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</si>
  <si>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</si>
  <si>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</si>
  <si>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</si>
  <si>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</si>
  <si>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</si>
  <si>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</si>
  <si>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</si>
  <si>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</si>
  <si>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</si>
  <si>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</si>
  <si>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</si>
  <si>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</si>
  <si>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</si>
  <si>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</si>
  <si>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</si>
  <si>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</si>
  <si>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</si>
  <si>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</si>
  <si>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</si>
  <si>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</si>
  <si>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</si>
  <si>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</si>
  <si>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</si>
  <si>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</si>
  <si>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</si>
  <si>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</si>
  <si>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</si>
  <si>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</si>
  <si>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</si>
  <si>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</si>
  <si>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</si>
  <si>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</si>
  <si>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</si>
  <si>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</si>
  <si>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</si>
  <si>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</si>
  <si>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</si>
  <si>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</si>
  <si>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</si>
  <si>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</si>
  <si>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</si>
  <si>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</si>
  <si>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</si>
  <si>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</si>
  <si>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</si>
  <si>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</si>
  <si>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</si>
  <si>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</si>
  <si>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</si>
  <si>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</si>
  <si>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</si>
  <si>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</si>
  <si>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</si>
  <si>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</si>
  <si>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</si>
  <si>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</si>
  <si>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</si>
  <si>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</si>
  <si>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</si>
  <si>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</si>
  <si>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</si>
  <si>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</si>
  <si>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</si>
  <si>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</si>
  <si>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</si>
  <si>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</si>
  <si>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</si>
  <si>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</si>
  <si>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</si>
  <si>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</si>
  <si>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</si>
  <si>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</si>
  <si>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</si>
  <si>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</si>
  <si>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</si>
  <si>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</si>
  <si>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</si>
  <si>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</si>
  <si>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</si>
  <si>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</si>
  <si>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</si>
  <si>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</si>
  <si>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</si>
  <si>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</si>
  <si>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</si>
  <si>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</si>
  <si>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</si>
  <si>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</si>
  <si>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</si>
  <si>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</si>
  <si>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</si>
  <si>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</si>
  <si>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</si>
  <si>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</si>
  <si>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</si>
  <si>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</si>
  <si>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</si>
  <si>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</si>
  <si>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</si>
  <si>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</si>
  <si>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</si>
  <si>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</si>
  <si>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</si>
  <si>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</si>
  <si>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</si>
  <si>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</si>
  <si>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</si>
  <si>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</si>
  <si>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</si>
  <si>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</si>
  <si>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</si>
  <si>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</si>
  <si>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</si>
  <si>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</si>
  <si>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</si>
  <si>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</si>
  <si>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</si>
  <si>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</si>
  <si>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</si>
  <si>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</si>
  <si>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</si>
  <si>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</si>
  <si>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</si>
  <si>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</si>
  <si>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</si>
  <si>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</si>
  <si>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</si>
  <si>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</si>
  <si>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</si>
  <si>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</si>
  <si>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</si>
  <si>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</si>
  <si>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</si>
  <si>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</si>
  <si>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</si>
  <si>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</si>
  <si>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</si>
  <si>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</si>
  <si>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</si>
  <si>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</si>
  <si>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</si>
  <si>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</si>
  <si>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</si>
  <si>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</si>
  <si>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</si>
  <si>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</si>
  <si>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</si>
  <si>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</si>
  <si>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</si>
  <si>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</si>
  <si>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</si>
  <si>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</si>
  <si>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</si>
  <si>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</si>
  <si>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</si>
  <si>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</si>
  <si>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</si>
  <si>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</si>
  <si>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</si>
  <si>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</si>
  <si>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</si>
  <si>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</si>
  <si>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</si>
  <si>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</si>
  <si>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</si>
  <si>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</si>
  <si>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</si>
  <si>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</si>
  <si>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</si>
  <si>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</si>
  <si>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</si>
  <si>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</si>
  <si>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</si>
  <si>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</si>
  <si>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</si>
  <si>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</si>
  <si>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</si>
  <si>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</si>
  <si>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</si>
  <si>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</si>
  <si>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</si>
  <si>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</si>
  <si>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</si>
  <si>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</si>
  <si>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</si>
  <si>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</si>
  <si>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</si>
  <si>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</si>
  <si>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</si>
  <si>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</si>
  <si>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</si>
  <si>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</si>
  <si>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</si>
  <si>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</si>
  <si>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</si>
  <si>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</si>
  <si>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</si>
  <si>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</si>
  <si>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</si>
  <si>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</si>
  <si>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</si>
  <si>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</si>
  <si>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</si>
  <si>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</si>
  <si>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</si>
  <si>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</si>
  <si>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</si>
  <si>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</si>
  <si>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</si>
  <si>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</si>
  <si>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</si>
  <si>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</si>
  <si>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</si>
  <si>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</si>
  <si>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</si>
  <si>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</si>
  <si>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</si>
  <si>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</si>
  <si>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</si>
  <si>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</si>
  <si>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</si>
  <si>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</si>
  <si>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</si>
  <si>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</si>
  <si>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</si>
  <si>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</si>
  <si>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</si>
  <si>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</si>
  <si>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</si>
  <si>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</si>
  <si>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</si>
  <si>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</si>
  <si>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</si>
  <si>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</si>
  <si>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</si>
  <si>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</si>
  <si>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</si>
  <si>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</si>
  <si>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</si>
  <si>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</si>
  <si>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</si>
  <si>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</si>
  <si>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</si>
  <si>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</si>
  <si>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</si>
  <si>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</si>
  <si>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</si>
  <si>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</si>
  <si>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</si>
  <si>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</si>
  <si>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</si>
  <si>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</si>
  <si>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</si>
  <si>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</si>
  <si>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</si>
  <si>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</si>
  <si>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</si>
  <si>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</si>
  <si>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</si>
  <si>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</si>
  <si>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</si>
  <si>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</si>
  <si>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</si>
  <si>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</si>
  <si>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</si>
  <si>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</si>
  <si>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</si>
  <si>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</si>
  <si>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</si>
  <si>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</si>
  <si>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</si>
  <si>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</si>
  <si>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</si>
  <si>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</si>
  <si>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</si>
  <si>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</si>
  <si>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</si>
  <si>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</si>
  <si>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</si>
  <si>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</si>
  <si>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</si>
  <si>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</si>
  <si>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</si>
  <si>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</si>
  <si>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</si>
  <si>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</si>
  <si>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</si>
  <si>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</si>
  <si>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</si>
  <si>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</si>
  <si>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</si>
  <si>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</si>
  <si>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</si>
  <si>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</si>
  <si>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</si>
  <si>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</si>
  <si>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</si>
  <si>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</si>
  <si>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</si>
  <si>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</si>
  <si>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</si>
  <si>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</si>
  <si>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</si>
  <si>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</si>
  <si>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</si>
  <si>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</si>
  <si>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</si>
  <si>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</si>
  <si>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</si>
  <si>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</si>
  <si>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</si>
  <si>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</si>
  <si>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</si>
  <si>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</si>
  <si>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</si>
  <si>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</si>
  <si>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</si>
  <si>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</si>
  <si>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</si>
  <si>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</si>
  <si>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</si>
  <si>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</si>
  <si>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</si>
  <si>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</si>
  <si>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</si>
  <si>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</si>
  <si>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</si>
  <si>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</si>
  <si>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</si>
  <si>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</si>
  <si>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</si>
  <si>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</si>
  <si>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</si>
  <si>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</si>
  <si>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</si>
  <si>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</si>
  <si>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</si>
  <si>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</si>
  <si>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</si>
  <si>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</si>
  <si>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</si>
  <si>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</si>
  <si>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</si>
  <si>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</si>
  <si>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</si>
  <si>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</si>
  <si>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</si>
  <si>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</si>
  <si>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</si>
  <si>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</si>
  <si>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</si>
  <si>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</si>
  <si>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</si>
  <si>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</si>
  <si>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</si>
  <si>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</si>
  <si>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</si>
  <si>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</si>
  <si>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</si>
  <si>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</si>
  <si>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</si>
  <si>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</si>
  <si>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</si>
  <si>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</si>
  <si>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</si>
  <si>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</si>
  <si>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</si>
  <si>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</si>
  <si>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</si>
  <si>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</si>
  <si>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</si>
  <si>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</si>
  <si>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</si>
  <si>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</si>
  <si>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</si>
  <si>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</si>
  <si>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</si>
  <si>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</si>
  <si>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</si>
  <si>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</si>
  <si>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</si>
  <si>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</si>
  <si>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</si>
  <si>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</si>
  <si>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</si>
  <si>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</si>
  <si>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</si>
  <si>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</si>
  <si>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</si>
  <si>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</si>
  <si>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</si>
  <si>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</si>
  <si>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</si>
  <si>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</si>
  <si>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</si>
  <si>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</si>
  <si>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</si>
  <si>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</si>
  <si>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</si>
  <si>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</si>
  <si>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</si>
  <si>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</si>
  <si>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</si>
  <si>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</si>
  <si>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</si>
  <si>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</si>
  <si>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</si>
  <si>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</si>
  <si>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</si>
  <si>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</si>
  <si>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</si>
  <si>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</si>
  <si>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</si>
  <si>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</si>
  <si>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</si>
  <si>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</si>
  <si>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</si>
  <si>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</si>
  <si>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</si>
  <si>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</si>
  <si>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</si>
  <si>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</si>
  <si>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</si>
  <si>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</si>
  <si>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</si>
  <si>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</si>
  <si>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</si>
  <si>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</si>
  <si>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</si>
  <si>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</si>
  <si>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</si>
  <si>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</si>
  <si>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</si>
  <si>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</si>
  <si>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</si>
  <si>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</si>
  <si>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</si>
  <si>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</si>
  <si>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</si>
  <si>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</si>
  <si>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</si>
  <si>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</si>
  <si>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</si>
  <si>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</si>
  <si>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</si>
  <si>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</si>
  <si>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</si>
  <si>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</si>
  <si>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</si>
  <si>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</si>
  <si>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</si>
  <si>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</si>
  <si>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</si>
  <si>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</si>
  <si>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</si>
  <si>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</si>
  <si>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</si>
  <si>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</si>
  <si>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</si>
  <si>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</si>
  <si>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</si>
  <si>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</si>
  <si>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</si>
  <si>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</si>
  <si>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</si>
  <si>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</si>
  <si>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</si>
  <si>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</si>
  <si>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</si>
  <si>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</si>
  <si>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</si>
  <si>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</si>
  <si>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</si>
  <si>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</si>
  <si>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</si>
  <si>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</si>
  <si>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</si>
  <si>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</si>
  <si>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</si>
  <si>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</si>
  <si>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</si>
  <si>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</si>
  <si>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</si>
  <si>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</si>
  <si>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</si>
  <si>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</si>
  <si>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</si>
  <si>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</si>
  <si>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</si>
  <si>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</si>
  <si>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</si>
  <si>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</si>
  <si>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</si>
  <si>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</si>
  <si>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</si>
  <si>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</si>
  <si>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</si>
  <si>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</si>
  <si>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</si>
  <si>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</si>
  <si>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</si>
  <si>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</si>
  <si>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</si>
  <si>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</si>
  <si>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</si>
  <si>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</si>
  <si>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</si>
  <si>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</si>
  <si>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</si>
  <si>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</si>
  <si>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</si>
  <si>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</si>
  <si>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</si>
  <si>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</si>
  <si>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</si>
  <si>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</si>
  <si>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</si>
  <si>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</si>
  <si>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</si>
  <si>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</si>
  <si>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</si>
  <si>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</si>
  <si>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</si>
  <si>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</si>
  <si>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</si>
  <si>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</si>
  <si>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</si>
  <si>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</si>
  <si>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</si>
  <si>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</si>
  <si>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</si>
  <si>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</si>
  <si>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</si>
  <si>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</si>
  <si>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</si>
  <si>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</si>
  <si>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</si>
  <si>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</si>
  <si>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</si>
  <si>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</si>
  <si>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</si>
  <si>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</si>
  <si>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</si>
  <si>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</si>
  <si>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</si>
  <si>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</si>
  <si>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</si>
  <si>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</si>
  <si>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</si>
  <si>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</si>
  <si>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</si>
  <si>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</si>
  <si>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</si>
  <si>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</si>
  <si>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</si>
  <si>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</si>
  <si>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</si>
  <si>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</si>
  <si>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</si>
  <si>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</si>
  <si>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</si>
  <si>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</si>
  <si>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</si>
  <si>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</si>
  <si>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</si>
  <si>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</si>
  <si>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</si>
  <si>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</si>
  <si>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</si>
  <si>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</si>
  <si>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</si>
  <si>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</si>
  <si>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</si>
  <si>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</si>
  <si>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</si>
  <si>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</si>
  <si>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</si>
  <si>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</si>
  <si>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</si>
  <si>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</si>
  <si>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</si>
  <si>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</si>
  <si>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</si>
  <si>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</si>
  <si>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</si>
  <si>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</si>
  <si>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</si>
  <si>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</si>
  <si>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</si>
  <si>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</si>
  <si>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</si>
  <si>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</si>
  <si>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</si>
  <si>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</si>
  <si>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</si>
  <si>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</si>
  <si>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</si>
  <si>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</si>
  <si>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</si>
  <si>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</si>
  <si>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</si>
  <si>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</si>
  <si>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</si>
  <si>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</si>
  <si>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</si>
  <si>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</si>
  <si>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</si>
  <si>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</si>
  <si>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</si>
  <si>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</si>
  <si>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</si>
  <si>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</si>
  <si>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</si>
  <si>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</si>
  <si>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</si>
  <si>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</si>
  <si>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</si>
  <si>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</si>
  <si>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</si>
  <si>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</si>
  <si>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</si>
  <si>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</si>
  <si>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</si>
  <si>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</si>
  <si>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</si>
  <si>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</si>
  <si>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</si>
  <si>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</si>
  <si>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</si>
  <si>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</si>
  <si>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</si>
  <si>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</si>
  <si>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</si>
  <si>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</si>
  <si>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</si>
  <si>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</si>
  <si>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</si>
  <si>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</si>
  <si>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</si>
  <si>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</si>
  <si>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</si>
  <si>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</si>
  <si>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</si>
  <si>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</si>
  <si>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</si>
  <si>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</si>
  <si>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</si>
  <si>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</si>
  <si>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</si>
  <si>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</si>
  <si>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</si>
  <si>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</si>
  <si>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</si>
  <si>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</si>
  <si>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</si>
  <si>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</si>
  <si>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</si>
  <si>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</si>
  <si>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</si>
  <si>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</si>
  <si>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</si>
  <si>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</si>
  <si>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</si>
  <si>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</si>
  <si>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</si>
  <si>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</si>
  <si>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</si>
  <si>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</si>
  <si>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</si>
  <si>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</si>
  <si>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</si>
  <si>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</si>
  <si>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</si>
  <si>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</si>
  <si>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</si>
  <si>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</si>
  <si>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</si>
  <si>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</si>
  <si>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</si>
  <si>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</si>
  <si>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</si>
  <si>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</si>
  <si>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</si>
  <si>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</si>
  <si>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</si>
  <si>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</si>
  <si>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</si>
  <si>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</si>
  <si>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</si>
  <si>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</si>
  <si>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</si>
  <si>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</si>
  <si>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</si>
  <si>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</si>
  <si>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</si>
  <si>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</si>
  <si>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</si>
  <si>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</si>
  <si>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</si>
  <si>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</si>
  <si>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</si>
  <si>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</si>
  <si>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</si>
  <si>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</si>
  <si>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</si>
  <si>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</si>
  <si>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</si>
  <si>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</si>
  <si>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</si>
  <si>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</si>
  <si>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</si>
  <si>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</si>
  <si>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</si>
  <si>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</si>
  <si>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</si>
  <si>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</si>
  <si>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</si>
  <si>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</si>
  <si>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</si>
  <si>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</si>
  <si>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</si>
  <si>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</si>
  <si>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</si>
  <si>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</si>
  <si>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</si>
  <si>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</si>
  <si>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</si>
  <si>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</si>
  <si>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</si>
  <si>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</si>
  <si>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</si>
  <si>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</si>
  <si>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</si>
  <si>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</si>
  <si>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</si>
  <si>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</si>
  <si>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</si>
  <si>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</si>
  <si>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</si>
  <si>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</si>
  <si>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</si>
  <si>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</si>
  <si>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</si>
  <si>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</si>
  <si>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</si>
  <si>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</si>
  <si>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</si>
  <si>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</si>
  <si>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</si>
  <si>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</si>
  <si>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</si>
  <si>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</si>
  <si>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</si>
  <si>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</si>
  <si>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</si>
  <si>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</si>
  <si>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</si>
  <si>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</si>
  <si>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</si>
  <si>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</si>
  <si>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</si>
  <si>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</si>
  <si>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</si>
  <si>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</si>
  <si>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</si>
  <si>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</si>
  <si>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</si>
  <si>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</si>
  <si>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</si>
  <si>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</si>
  <si>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</si>
  <si>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</si>
  <si>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</si>
  <si>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</si>
  <si>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</si>
  <si>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</si>
  <si>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</si>
  <si>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</si>
  <si>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</si>
  <si>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</si>
  <si>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</si>
  <si>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</si>
  <si>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</si>
  <si>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</si>
  <si>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</si>
  <si>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</si>
  <si>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</si>
  <si>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</si>
  <si>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</si>
  <si>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</si>
  <si>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</si>
  <si>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</si>
  <si>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</si>
  <si>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</si>
  <si>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</si>
  <si>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</si>
  <si>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</si>
  <si>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</si>
  <si>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</si>
  <si>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</si>
  <si>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</si>
  <si>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</si>
  <si>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</si>
  <si>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</si>
  <si>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</si>
  <si>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</si>
  <si>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</si>
  <si>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</si>
  <si>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</si>
  <si>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</si>
  <si>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</si>
  <si>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</si>
  <si>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</si>
  <si>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</si>
  <si>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</si>
  <si>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</si>
  <si>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</si>
  <si>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</si>
  <si>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</si>
  <si>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</si>
  <si>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</si>
  <si>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</si>
  <si>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</si>
  <si>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</si>
  <si>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</si>
  <si>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</si>
  <si>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</si>
  <si>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</si>
  <si>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</si>
  <si>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</si>
  <si>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</si>
  <si>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</si>
  <si>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</si>
  <si>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</si>
  <si>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</si>
  <si>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</si>
  <si>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</si>
  <si>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</si>
  <si>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</si>
  <si>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</si>
  <si>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</si>
  <si>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</si>
  <si>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</si>
  <si>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</si>
  <si>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</si>
  <si>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</si>
  <si>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</si>
  <si>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</si>
  <si>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</si>
  <si>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</si>
  <si>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</si>
  <si>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</si>
  <si>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</si>
  <si>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</si>
  <si>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</si>
  <si>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</si>
  <si>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</si>
  <si>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</si>
  <si>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</si>
  <si>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</si>
  <si>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</si>
  <si>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</si>
  <si>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</si>
  <si>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</si>
  <si>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</si>
  <si>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</si>
  <si>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</si>
  <si>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</si>
  <si>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</si>
  <si>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</si>
  <si>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</si>
  <si>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</si>
  <si>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</si>
  <si>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</si>
  <si>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</si>
  <si>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</si>
  <si>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</si>
  <si>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</si>
  <si>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</si>
  <si>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</si>
  <si>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</si>
  <si>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</si>
  <si>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</si>
  <si>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</si>
  <si>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</si>
  <si>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</si>
  <si>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</si>
  <si>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</si>
  <si>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</si>
  <si>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</si>
  <si>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</si>
  <si>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</si>
  <si>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</si>
  <si>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</si>
  <si>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</si>
  <si>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</si>
  <si>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</si>
  <si>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</si>
  <si>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</si>
  <si>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</si>
  <si>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</si>
  <si>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</si>
  <si>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</si>
  <si>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</si>
  <si>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</si>
  <si>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</si>
  <si>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</si>
  <si>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</si>
  <si>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</si>
  <si>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</si>
  <si>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</si>
  <si>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</si>
  <si>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</si>
  <si>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</si>
  <si>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</si>
  <si>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</si>
  <si>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</si>
  <si>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</si>
  <si>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</si>
  <si>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</si>
  <si>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</si>
  <si>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</si>
  <si>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</si>
  <si>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</si>
  <si>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</si>
  <si>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</si>
  <si>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</si>
  <si>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</si>
  <si>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</si>
  <si>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</si>
  <si>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</si>
  <si>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</si>
  <si>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</si>
  <si>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</si>
  <si>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</si>
  <si>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</si>
  <si>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</si>
  <si>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</si>
  <si>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</si>
  <si>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</si>
  <si>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</si>
  <si>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</si>
  <si>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</si>
  <si>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</si>
  <si>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</si>
  <si>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</si>
  <si>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</si>
  <si>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</si>
  <si>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</si>
  <si>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</si>
  <si>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</si>
  <si>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</si>
  <si>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</si>
  <si>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</si>
  <si>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</si>
  <si>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</si>
  <si>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</si>
  <si>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</si>
  <si>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</si>
  <si>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</si>
  <si>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</si>
  <si>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</si>
  <si>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</si>
  <si>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</si>
  <si>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</si>
  <si>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</si>
  <si>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</si>
  <si>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</si>
  <si>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</si>
  <si>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</si>
  <si>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</si>
  <si>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</si>
  <si>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</si>
  <si>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</si>
  <si>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</si>
  <si>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</si>
  <si>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</si>
  <si>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</si>
  <si>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</si>
  <si>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</si>
  <si>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</si>
  <si>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</si>
  <si>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</si>
  <si>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</si>
  <si>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</si>
  <si>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</si>
  <si>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</si>
  <si>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</si>
  <si>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</si>
  <si>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</si>
  <si>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</si>
  <si>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</si>
  <si>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</si>
  <si>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</si>
  <si>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</si>
  <si>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</si>
  <si>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</si>
  <si>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</si>
  <si>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</si>
  <si>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</si>
  <si>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</si>
  <si>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</si>
  <si>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</si>
  <si>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</si>
  <si>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</si>
  <si>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</si>
  <si>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</si>
  <si>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</si>
  <si>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</si>
  <si>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</si>
  <si>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</si>
  <si>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</si>
  <si>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</si>
  <si>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</si>
  <si>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</si>
  <si>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</si>
  <si>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</si>
  <si>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</si>
  <si>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</si>
  <si>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</si>
  <si>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</si>
  <si>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</si>
  <si>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</si>
  <si>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</si>
  <si>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</si>
  <si>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</si>
  <si>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</si>
  <si>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</si>
  <si>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</si>
  <si>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</si>
  <si>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</si>
  <si>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</si>
  <si>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</si>
  <si>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</si>
  <si>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</si>
  <si>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</si>
  <si>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</si>
  <si>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</si>
  <si>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</si>
  <si>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</si>
  <si>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</si>
  <si>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</si>
  <si>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</si>
  <si>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</si>
  <si>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</si>
  <si>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</si>
  <si>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</si>
  <si>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</si>
  <si>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</si>
  <si>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</si>
  <si>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</si>
  <si>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</si>
  <si>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</si>
  <si>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</si>
  <si>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</si>
  <si>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</si>
  <si>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</si>
  <si>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</si>
  <si>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</si>
  <si>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</si>
  <si>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</si>
  <si>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</si>
  <si>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</si>
  <si>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</si>
  <si>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</si>
  <si>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</si>
  <si>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</si>
  <si>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</si>
  <si>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</si>
  <si>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</si>
  <si>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</si>
  <si>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</si>
  <si>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</si>
  <si>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</si>
  <si>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</si>
  <si>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</si>
  <si>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</si>
  <si>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</si>
  <si>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</si>
  <si>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</si>
  <si>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</si>
  <si>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</si>
  <si>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</si>
  <si>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</si>
  <si>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</si>
  <si>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</si>
  <si>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</si>
  <si>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</si>
  <si>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</si>
  <si>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</si>
  <si>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</si>
  <si>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</si>
  <si>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</si>
  <si>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</si>
  <si>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</si>
  <si>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</si>
  <si>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</si>
  <si>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</si>
  <si>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</si>
  <si>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</si>
  <si>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</si>
  <si>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</si>
  <si>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</si>
  <si>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</si>
  <si>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</si>
  <si>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</si>
  <si>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</si>
  <si>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</si>
  <si>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</si>
  <si>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</si>
  <si>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</si>
  <si>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</si>
  <si>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</si>
  <si>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</si>
  <si>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</si>
  <si>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</si>
  <si>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</si>
  <si>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</si>
  <si>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</si>
  <si>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</si>
  <si>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</si>
  <si>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</si>
  <si>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</si>
  <si>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</si>
  <si>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</si>
  <si>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</si>
  <si>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</si>
  <si>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</si>
  <si>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</si>
  <si>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</si>
  <si>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</si>
  <si>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</si>
  <si>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</si>
  <si>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</si>
  <si>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</si>
  <si>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</si>
  <si>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</si>
  <si>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</si>
  <si>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</si>
  <si>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</si>
  <si>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</si>
  <si>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</si>
  <si>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</si>
  <si>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</si>
  <si>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</si>
  <si>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</si>
  <si>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</si>
  <si>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</si>
  <si>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</si>
  <si>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</si>
  <si>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</si>
  <si>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</si>
  <si>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</si>
  <si>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</si>
  <si>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</si>
  <si>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</si>
  <si>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</si>
  <si>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</si>
  <si>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</si>
  <si>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</si>
  <si>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</si>
  <si>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</si>
  <si>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</si>
  <si>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</si>
  <si>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</si>
  <si>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</si>
  <si>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</si>
  <si>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</si>
  <si>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</si>
  <si>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</si>
  <si>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</si>
  <si>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</si>
  <si>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</si>
  <si>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</si>
  <si>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</si>
  <si>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</si>
  <si>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</si>
  <si>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</si>
  <si>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</si>
  <si>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</si>
  <si>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</si>
  <si>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</si>
  <si>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</si>
  <si>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</si>
  <si>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</si>
  <si>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</si>
  <si>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</si>
  <si>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</si>
  <si>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</si>
  <si>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</si>
  <si>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</si>
  <si>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</si>
  <si>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</si>
  <si>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</si>
  <si>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</si>
  <si>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</si>
  <si>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</si>
  <si>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</si>
  <si>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</si>
  <si>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</si>
  <si>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</si>
  <si>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</si>
  <si>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</si>
  <si>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</si>
  <si>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</si>
  <si>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</si>
  <si>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</si>
  <si>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</si>
  <si>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</si>
  <si>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</si>
  <si>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</si>
  <si>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</si>
  <si>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</si>
  <si>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</si>
  <si>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</si>
  <si>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</si>
  <si>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</si>
  <si>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</si>
  <si>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</si>
  <si>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</si>
  <si>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</si>
  <si>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</si>
  <si>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</si>
  <si>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</si>
  <si>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</si>
  <si>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</si>
  <si>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</si>
  <si>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</si>
  <si>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</si>
  <si>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</si>
  <si>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</si>
  <si>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</si>
  <si>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</si>
  <si>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</si>
  <si>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</si>
  <si>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</si>
  <si>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</si>
  <si>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</si>
  <si>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</si>
  <si>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</si>
  <si>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</si>
  <si>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</si>
  <si>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</si>
  <si>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</si>
  <si>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</si>
  <si>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</si>
  <si>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</si>
  <si>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</si>
  <si>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</si>
  <si>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</si>
  <si>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</si>
  <si>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</si>
  <si>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</si>
  <si>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</si>
  <si>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</si>
  <si>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</si>
  <si>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</si>
  <si>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</si>
  <si>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</si>
  <si>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</si>
  <si>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</si>
  <si>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</si>
  <si>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</si>
  <si>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</si>
  <si>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</si>
  <si>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</si>
  <si>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</si>
  <si>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</si>
  <si>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</si>
  <si>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</si>
  <si>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</si>
  <si>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</si>
  <si>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</si>
  <si>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</si>
  <si>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</si>
  <si>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</si>
  <si>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</si>
  <si>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</si>
  <si>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</si>
  <si>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</si>
  <si>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</si>
  <si>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</si>
  <si>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</si>
  <si>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</si>
  <si>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</si>
  <si>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</si>
  <si>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</si>
  <si>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</si>
  <si>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</si>
  <si>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</si>
  <si>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</si>
  <si>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</si>
  <si>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</si>
  <si>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</si>
  <si>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</si>
  <si>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</si>
  <si>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</si>
  <si>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</si>
  <si>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</si>
  <si>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</si>
  <si>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</si>
  <si>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</si>
  <si>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</si>
  <si>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</si>
  <si>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</si>
  <si>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</si>
  <si>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</si>
  <si>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</si>
  <si>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</si>
  <si>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</si>
  <si>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</si>
  <si>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</si>
  <si>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</si>
  <si>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</si>
  <si>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</si>
  <si>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</si>
  <si>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</si>
  <si>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</si>
  <si>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</si>
  <si>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</si>
  <si>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</si>
  <si>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</si>
  <si>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</si>
  <si>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</si>
  <si>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</si>
  <si>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</si>
  <si>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</si>
  <si>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</si>
  <si>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</si>
  <si>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</si>
  <si>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</si>
  <si>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</si>
  <si>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</si>
  <si>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</si>
  <si>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</si>
  <si>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</si>
  <si>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</si>
  <si>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</si>
  <si>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</si>
  <si>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</si>
  <si>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</si>
  <si>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</si>
  <si>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</si>
  <si>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</si>
  <si>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</si>
  <si>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</si>
  <si>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</si>
  <si>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</si>
  <si>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</si>
  <si>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</si>
  <si>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</si>
  <si>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</si>
  <si>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</si>
  <si>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</si>
  <si>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</si>
  <si>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</si>
  <si>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</si>
  <si>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</si>
  <si>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</si>
  <si>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</si>
  <si>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</si>
  <si>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</si>
  <si>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</si>
  <si>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</si>
  <si>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</si>
  <si>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</si>
  <si>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</si>
  <si>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</si>
  <si>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</si>
  <si>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</si>
  <si>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</si>
  <si>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</si>
  <si>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</si>
  <si>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</si>
  <si>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</si>
  <si>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</si>
  <si>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</si>
  <si>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</si>
  <si>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</si>
  <si>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</si>
  <si>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</si>
  <si>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</si>
  <si>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</si>
  <si>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</si>
  <si>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</si>
  <si>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</si>
  <si>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</si>
  <si>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</si>
  <si>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</si>
  <si>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</si>
  <si>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</si>
  <si>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</si>
  <si>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</si>
  <si>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</si>
  <si>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</si>
  <si>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</si>
  <si>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</si>
  <si>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</si>
  <si>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</si>
  <si>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</si>
  <si>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</si>
  <si>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</si>
  <si>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</si>
  <si>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</si>
  <si>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</si>
  <si>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</si>
  <si>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</si>
  <si>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</si>
  <si>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</si>
  <si>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</si>
  <si>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</si>
  <si>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</si>
  <si>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</si>
  <si>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</si>
  <si>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</si>
  <si>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</si>
  <si>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</si>
  <si>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</si>
  <si>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</si>
  <si>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</si>
  <si>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</si>
  <si>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</si>
  <si>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</si>
  <si>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</si>
  <si>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</si>
  <si>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</si>
  <si>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</si>
  <si>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</si>
  <si>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</si>
  <si>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</si>
  <si>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</si>
  <si>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</si>
  <si>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</si>
  <si>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</si>
  <si>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</si>
  <si>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</si>
  <si>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</si>
  <si>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</si>
  <si>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</si>
  <si>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</si>
  <si>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</si>
  <si>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</si>
  <si>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</si>
  <si>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</si>
  <si>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</si>
  <si>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</si>
  <si>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</si>
  <si>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</si>
  <si>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</si>
  <si>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</si>
  <si>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</si>
  <si>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</si>
  <si>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</si>
  <si>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</si>
  <si>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</si>
  <si>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</si>
  <si>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</si>
  <si>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</si>
  <si>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</si>
  <si>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</si>
  <si>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</si>
  <si>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</si>
  <si>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</si>
  <si>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</si>
  <si>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</si>
  <si>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</si>
  <si>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</si>
  <si>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</si>
  <si>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</si>
  <si>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</si>
  <si>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</si>
  <si>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</si>
  <si>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</si>
  <si>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</si>
  <si>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</si>
  <si>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</si>
  <si>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</si>
  <si>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</si>
  <si>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</si>
  <si>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</si>
  <si>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</si>
  <si>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</si>
  <si>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</si>
  <si>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</si>
  <si>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</si>
  <si>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</si>
  <si>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</si>
  <si>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</si>
  <si>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</si>
  <si>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</si>
  <si>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</si>
  <si>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</si>
  <si>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</si>
  <si>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</si>
  <si>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</si>
  <si>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</si>
  <si>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</si>
  <si>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</si>
  <si>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</si>
  <si>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</si>
  <si>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</si>
  <si>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</si>
  <si>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</si>
  <si>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</si>
  <si>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</si>
  <si>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</si>
  <si>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</si>
  <si>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</si>
  <si>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</si>
  <si>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</si>
  <si>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</si>
  <si>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</si>
  <si>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</si>
  <si>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</si>
  <si>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</si>
  <si>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</si>
  <si>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</si>
  <si>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</si>
  <si>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</si>
  <si>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</si>
  <si>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</si>
  <si>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</si>
  <si>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</si>
  <si>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</si>
  <si>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</si>
  <si>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</si>
  <si>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</si>
  <si>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</si>
  <si>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</si>
  <si>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</si>
  <si>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</si>
  <si>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</si>
  <si>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</si>
  <si>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</si>
  <si>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</si>
  <si>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</si>
  <si>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</si>
  <si>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</si>
  <si>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</si>
  <si>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</si>
  <si>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</si>
  <si>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</si>
  <si>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</si>
  <si>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</si>
  <si>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</si>
  <si>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</si>
  <si>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</si>
  <si>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</si>
  <si>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</si>
  <si>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</si>
  <si>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</si>
  <si>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</si>
  <si>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</si>
  <si>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</si>
  <si>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</si>
  <si>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</si>
  <si>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</si>
  <si>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</si>
  <si>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</si>
  <si>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</si>
  <si>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</si>
  <si>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</si>
  <si>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</si>
  <si>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</si>
  <si>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</si>
  <si>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</si>
  <si>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</si>
  <si>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</si>
  <si>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</si>
  <si>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</si>
  <si>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</si>
  <si>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</si>
  <si>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</si>
  <si>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</si>
  <si>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</si>
  <si>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</si>
  <si>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</si>
  <si>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</si>
  <si>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</si>
  <si>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</si>
  <si>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</si>
  <si>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</si>
  <si>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</si>
  <si>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</si>
  <si>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</si>
  <si>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</si>
  <si>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</si>
  <si>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</si>
  <si>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</si>
  <si>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</si>
  <si>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</si>
  <si>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</si>
  <si>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</si>
  <si>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</si>
  <si>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</si>
  <si>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</si>
  <si>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</si>
  <si>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</si>
  <si>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</si>
  <si>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</si>
  <si>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</si>
  <si>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</si>
  <si>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</si>
  <si>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</si>
  <si>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</si>
  <si>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</si>
  <si>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</si>
  <si>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</si>
  <si>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</si>
  <si>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</si>
  <si>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</si>
  <si>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</si>
  <si>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</si>
  <si>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</si>
  <si>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</si>
  <si>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</si>
  <si>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</si>
  <si>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</si>
  <si>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</si>
  <si>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</si>
  <si>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</si>
  <si>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</si>
  <si>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</si>
  <si>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</si>
  <si>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</si>
  <si>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</si>
  <si>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</si>
  <si>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</si>
  <si>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</si>
  <si>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</si>
  <si>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</si>
  <si>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</si>
  <si>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</si>
  <si>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</si>
  <si>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</si>
  <si>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</si>
  <si>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</si>
  <si>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</si>
  <si>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</si>
  <si>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</si>
  <si>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</si>
  <si>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</si>
  <si>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</si>
  <si>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</si>
  <si>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</si>
  <si>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</si>
  <si>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</si>
  <si>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</si>
  <si>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</si>
  <si>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</si>
  <si>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</si>
  <si>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</si>
  <si>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</si>
  <si>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</si>
  <si>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</si>
  <si>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</si>
  <si>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</si>
  <si>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</si>
  <si>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</si>
  <si>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</si>
  <si>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</si>
  <si>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</si>
  <si>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</si>
  <si>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</si>
  <si>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</si>
  <si>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</si>
  <si>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</si>
  <si>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</si>
  <si>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</si>
  <si>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</si>
  <si>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</si>
  <si>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</si>
  <si>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</si>
  <si>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</si>
  <si>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</si>
  <si>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</si>
  <si>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</si>
  <si>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</si>
  <si>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</si>
  <si>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</si>
  <si>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</si>
  <si>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</si>
  <si>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</si>
  <si>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</si>
  <si>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</si>
  <si>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</si>
  <si>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</si>
  <si>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</si>
  <si>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</si>
  <si>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</si>
  <si>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</si>
  <si>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</si>
  <si>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</si>
  <si>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</si>
  <si>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</si>
  <si>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</si>
  <si>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</si>
  <si>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</si>
  <si>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</si>
  <si>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</si>
  <si>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</si>
  <si>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</si>
  <si>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</si>
  <si>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</si>
  <si>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</si>
  <si>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</si>
  <si>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</si>
  <si>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</si>
  <si>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</si>
  <si>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</si>
  <si>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</si>
  <si>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</si>
  <si>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</si>
  <si>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</si>
  <si>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</si>
  <si>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</si>
  <si>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</si>
  <si>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</si>
  <si>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</si>
  <si>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</si>
  <si>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</si>
  <si>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</si>
  <si>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</si>
  <si>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</si>
  <si>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</si>
  <si>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</si>
  <si>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</si>
  <si>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</si>
  <si>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</si>
  <si>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</si>
  <si>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</si>
  <si>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</si>
  <si>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</si>
  <si>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</si>
  <si>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</si>
  <si>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</si>
  <si>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</si>
  <si>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</si>
  <si>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</si>
  <si>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</si>
  <si>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</si>
  <si>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</si>
  <si>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</si>
  <si>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</si>
  <si>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</si>
  <si>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</si>
  <si>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</si>
  <si>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</si>
  <si>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</si>
  <si>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</si>
  <si>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</si>
  <si>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</si>
  <si>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</si>
  <si>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</si>
  <si>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</si>
  <si>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</si>
  <si>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</si>
  <si>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</si>
  <si>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</si>
  <si>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</si>
  <si>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</si>
  <si>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</si>
  <si>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</si>
  <si>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</si>
  <si>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</si>
  <si>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</si>
  <si>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</si>
  <si>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</si>
  <si>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</si>
  <si>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</si>
  <si>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</si>
  <si>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</si>
  <si>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</si>
  <si>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</si>
  <si>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</si>
  <si>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</si>
  <si>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</si>
  <si>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</si>
  <si>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</si>
  <si>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</si>
  <si>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</si>
  <si>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</si>
  <si>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</si>
  <si>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</si>
  <si>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</si>
  <si>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</si>
  <si>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</si>
  <si>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</si>
  <si>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</si>
  <si>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</si>
  <si>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</si>
  <si>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</si>
  <si>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</si>
  <si>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</si>
  <si>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</si>
  <si>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</si>
  <si>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</si>
  <si>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</si>
  <si>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</si>
  <si>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</si>
  <si>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</si>
  <si>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</si>
  <si>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</si>
  <si>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</si>
  <si>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</si>
  <si>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</si>
  <si>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</si>
  <si>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</si>
  <si>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</si>
  <si>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</si>
  <si>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</si>
  <si>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</si>
  <si>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</si>
  <si>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</si>
  <si>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</si>
  <si>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</si>
  <si>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</si>
  <si>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</si>
  <si>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</si>
  <si>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</si>
  <si>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</si>
  <si>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</si>
  <si>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</si>
  <si>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</si>
  <si>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</si>
  <si>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</si>
  <si>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</si>
  <si>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</si>
  <si>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</si>
  <si>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</si>
  <si>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</si>
  <si>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</si>
  <si>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</si>
  <si>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</si>
  <si>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</si>
  <si>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</si>
  <si>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</si>
  <si>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</si>
  <si>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</si>
  <si>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</si>
  <si>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</si>
  <si>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</si>
  <si>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</si>
  <si>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</si>
  <si>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</si>
  <si>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</si>
  <si>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</si>
  <si>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</si>
  <si>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</si>
  <si>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</si>
  <si>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</si>
  <si>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</si>
  <si>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</si>
  <si>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</si>
  <si>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</si>
  <si>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</si>
  <si>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</si>
  <si>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</si>
  <si>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</si>
  <si>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</si>
  <si>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</si>
  <si>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</si>
  <si>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</si>
  <si>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</si>
  <si>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</si>
  <si>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</si>
  <si>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</si>
  <si>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</si>
  <si>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</si>
  <si>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</si>
  <si>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</si>
  <si>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</si>
  <si>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</si>
  <si>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</si>
  <si>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</si>
  <si>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</si>
  <si>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</si>
  <si>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</si>
  <si>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</si>
  <si>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</si>
  <si>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</si>
  <si>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</si>
  <si>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</si>
  <si>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</si>
  <si>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</si>
  <si>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</si>
  <si>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</si>
  <si>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</si>
  <si>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</si>
  <si>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</si>
  <si>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</si>
  <si>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</si>
  <si>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</si>
  <si>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</si>
  <si>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</si>
  <si>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</si>
  <si>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</si>
  <si>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</si>
  <si>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</si>
  <si>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</si>
  <si>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</si>
  <si>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</si>
  <si>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</si>
  <si>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</si>
  <si>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</si>
  <si>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</si>
  <si>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</si>
  <si>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</si>
  <si>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</si>
  <si>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</si>
  <si>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</si>
  <si>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</si>
  <si>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</si>
  <si>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</si>
  <si>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</si>
  <si>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</si>
  <si>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</si>
  <si>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</si>
  <si>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</si>
  <si>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</si>
  <si>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</si>
  <si>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</si>
  <si>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</si>
  <si>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</si>
  <si>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</si>
  <si>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</si>
  <si>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</si>
  <si>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</si>
  <si>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</si>
  <si>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</si>
  <si>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</si>
  <si>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</si>
  <si>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</si>
  <si>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</si>
  <si>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</si>
  <si>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</si>
  <si>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</si>
  <si>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</si>
  <si>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</si>
  <si>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</si>
  <si>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</si>
  <si>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</si>
  <si>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</si>
  <si>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</si>
  <si>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</si>
  <si>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</si>
  <si>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</si>
  <si>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</si>
  <si>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</si>
  <si>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</si>
  <si>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</si>
  <si>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</si>
  <si>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</si>
  <si>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</si>
  <si>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</si>
  <si>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</si>
  <si>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</si>
  <si>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</si>
  <si>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</si>
  <si>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</si>
  <si>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</si>
  <si>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</si>
  <si>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</si>
  <si>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</si>
  <si>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</si>
  <si>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</si>
  <si>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</si>
  <si>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</si>
  <si>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</si>
  <si>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</si>
  <si>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</si>
  <si>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</si>
  <si>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</si>
  <si>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</si>
  <si>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</si>
  <si>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</si>
  <si>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</si>
  <si>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</si>
  <si>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</si>
  <si>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</si>
  <si>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</si>
  <si>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</si>
  <si>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</si>
  <si>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</si>
  <si>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</si>
  <si>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</si>
  <si>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</si>
  <si>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</si>
  <si>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</si>
  <si>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</si>
  <si>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</si>
  <si>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</si>
  <si>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</si>
  <si>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</si>
  <si>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</si>
  <si>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</si>
  <si>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</si>
  <si>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</si>
  <si>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</si>
  <si>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</si>
  <si>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</si>
  <si>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</si>
  <si>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</si>
  <si>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</si>
  <si>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</si>
  <si>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</si>
  <si>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</si>
  <si>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</si>
  <si>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</si>
  <si>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</si>
  <si>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</si>
  <si>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</si>
  <si>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</si>
  <si>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</si>
  <si>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</si>
  <si>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</si>
  <si>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</si>
  <si>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</si>
  <si>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</si>
  <si>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</si>
  <si>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</si>
  <si>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</si>
  <si>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</si>
  <si>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</si>
  <si>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</si>
  <si>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</si>
  <si>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</si>
  <si>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</si>
  <si>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</si>
  <si>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</si>
  <si>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</si>
  <si>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</si>
  <si>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</si>
  <si>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</si>
  <si>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</si>
  <si>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</si>
  <si>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</si>
  <si>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</si>
  <si>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</si>
  <si>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</si>
  <si>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</si>
  <si>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</si>
  <si>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</si>
  <si>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</si>
  <si>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</si>
  <si>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</si>
  <si>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</si>
  <si>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</si>
  <si>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</si>
  <si>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</si>
  <si>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</si>
  <si>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</si>
  <si>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</si>
  <si>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</si>
  <si>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</si>
  <si>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</si>
  <si>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</si>
  <si>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</si>
  <si>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</si>
  <si>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</si>
  <si>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</si>
  <si>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</si>
  <si>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</si>
  <si>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</si>
  <si>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</si>
  <si>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</si>
  <si>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</si>
  <si>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</si>
  <si>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</si>
  <si>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</si>
  <si>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</si>
  <si>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</si>
  <si>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</si>
  <si>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</si>
  <si>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</si>
  <si>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</si>
  <si>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</si>
  <si>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</si>
  <si>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</si>
  <si>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</si>
  <si>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</si>
  <si>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</si>
  <si>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</si>
  <si>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</si>
  <si>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</si>
  <si>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</si>
  <si>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</si>
  <si>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</si>
  <si>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</si>
  <si>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</si>
  <si>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</si>
  <si>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</si>
  <si>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</si>
  <si>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</si>
  <si>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</si>
  <si>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</si>
  <si>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</si>
  <si>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</si>
  <si>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</si>
  <si>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</si>
  <si>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</si>
  <si>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</si>
  <si>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</si>
  <si>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</si>
  <si>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</si>
  <si>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</si>
  <si>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</si>
  <si>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</si>
  <si>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</si>
  <si>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</si>
  <si>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</si>
  <si>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</si>
  <si>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</si>
  <si>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</si>
  <si>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</si>
  <si>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</si>
  <si>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</si>
  <si>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</si>
  <si>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</si>
  <si>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</si>
  <si>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</si>
  <si>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</si>
  <si>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</si>
  <si>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</si>
  <si>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</si>
  <si>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</si>
  <si>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</si>
  <si>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</si>
  <si>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</si>
  <si>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</si>
  <si>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</si>
  <si>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</si>
  <si>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</si>
  <si>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</si>
  <si>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</si>
  <si>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</si>
  <si>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</si>
  <si>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</si>
  <si>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</si>
  <si>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</si>
  <si>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</si>
  <si>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</si>
  <si>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</si>
  <si>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</si>
  <si>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</si>
  <si>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</si>
  <si>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</si>
  <si>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</si>
  <si>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</si>
  <si>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</si>
  <si>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</si>
  <si>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</si>
  <si>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</si>
  <si>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</si>
  <si>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</si>
  <si>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</si>
  <si>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</si>
  <si>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</si>
  <si>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</si>
  <si>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</si>
  <si>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</si>
  <si>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</si>
  <si>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</si>
  <si>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</si>
  <si>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</si>
  <si>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</si>
  <si>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</si>
  <si>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</si>
  <si>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</si>
  <si>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</si>
  <si>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</si>
  <si>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</si>
  <si>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</si>
  <si>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</si>
  <si>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</si>
  <si>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</si>
  <si>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</si>
  <si>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</si>
  <si>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</si>
  <si>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</si>
  <si>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</si>
  <si>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</si>
  <si>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</si>
  <si>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</si>
  <si>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</si>
  <si>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</si>
  <si>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</si>
  <si>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</si>
  <si>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</si>
  <si>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</si>
  <si>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</si>
  <si>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</si>
  <si>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</si>
  <si>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</si>
  <si>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</si>
  <si>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</si>
  <si>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</si>
  <si>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</si>
  <si>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</si>
  <si>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</si>
  <si>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</si>
  <si>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</si>
  <si>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</si>
  <si>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</si>
  <si>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</si>
  <si>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</si>
  <si>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</si>
  <si>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</si>
  <si>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</si>
  <si>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</si>
  <si>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</si>
  <si>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</si>
  <si>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</si>
  <si>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</si>
  <si>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</si>
  <si>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</si>
  <si>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</si>
  <si>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</si>
  <si>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</si>
  <si>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</si>
  <si>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</si>
  <si>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</si>
  <si>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</si>
  <si>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</si>
  <si>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</si>
  <si>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</si>
  <si>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</si>
  <si>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</si>
  <si>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</si>
  <si>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</si>
  <si>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</si>
  <si>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</si>
  <si>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</si>
  <si>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</si>
  <si>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</si>
  <si>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</si>
  <si>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</si>
  <si>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</si>
  <si>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</si>
  <si>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</si>
  <si>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</si>
  <si>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</si>
  <si>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</si>
  <si>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</si>
  <si>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</si>
  <si>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</si>
  <si>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</si>
  <si>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</si>
  <si>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</si>
  <si>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</si>
  <si>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</si>
  <si>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</si>
  <si>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</si>
  <si>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</si>
  <si>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</si>
  <si>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</si>
  <si>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</si>
  <si>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</si>
  <si>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</si>
  <si>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</si>
  <si>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</si>
  <si>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</si>
  <si>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</si>
  <si>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</si>
  <si>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</si>
  <si>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</si>
  <si>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</si>
  <si>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</si>
  <si>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</si>
  <si>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</si>
  <si>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</si>
  <si>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</si>
  <si>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</si>
  <si>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</si>
  <si>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</si>
  <si>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</si>
  <si>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</si>
  <si>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</si>
  <si>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</si>
  <si>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</si>
  <si>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</si>
  <si>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</si>
  <si>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</si>
  <si>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</si>
  <si>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</si>
  <si>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</si>
  <si>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</si>
  <si>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</si>
  <si>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</si>
  <si>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</si>
  <si>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</si>
  <si>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</si>
  <si>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</si>
  <si>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</si>
  <si>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</si>
  <si>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</si>
  <si>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</si>
  <si>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</si>
  <si>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</si>
  <si>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</si>
  <si>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</si>
  <si>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</si>
  <si>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</si>
  <si>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</si>
  <si>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</si>
  <si>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</si>
  <si>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</si>
  <si>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</si>
  <si>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</si>
  <si>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</si>
  <si>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</si>
  <si>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</si>
  <si>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</si>
  <si>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</si>
  <si>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</si>
  <si>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</si>
  <si>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</si>
  <si>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</si>
  <si>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</si>
  <si>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</si>
  <si>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</si>
  <si>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</si>
  <si>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</si>
  <si>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</si>
  <si>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</si>
  <si>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</si>
  <si>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</si>
  <si>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</si>
  <si>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</si>
  <si>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</si>
  <si>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</si>
  <si>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</si>
  <si>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</si>
  <si>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</si>
  <si>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</si>
  <si>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</si>
  <si>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</si>
  <si>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</si>
  <si>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</si>
  <si>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</si>
  <si>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</si>
  <si>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</si>
  <si>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</si>
  <si>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</si>
  <si>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</si>
  <si>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</si>
  <si>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</si>
  <si>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</si>
  <si>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</si>
  <si>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</si>
  <si>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</si>
  <si>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</si>
  <si>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</si>
  <si>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</si>
  <si>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</si>
  <si>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</si>
  <si>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</si>
  <si>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</si>
  <si>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</si>
  <si>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</si>
  <si>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</si>
  <si>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</si>
  <si>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</si>
  <si>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</si>
  <si>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</si>
  <si>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</si>
  <si>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</si>
  <si>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</si>
  <si>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</si>
  <si>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</si>
  <si>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</si>
  <si>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</si>
  <si>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</si>
  <si>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</si>
  <si>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</si>
  <si>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</si>
  <si>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</si>
  <si>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</si>
  <si>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</si>
  <si>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</si>
  <si>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</si>
  <si>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</si>
  <si>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</si>
  <si>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</si>
  <si>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</si>
  <si>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</si>
  <si>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</si>
  <si>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</si>
  <si>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</si>
  <si>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</si>
  <si>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</si>
  <si>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</si>
  <si>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</si>
  <si>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</si>
  <si>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</si>
  <si>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</si>
  <si>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</si>
  <si>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</si>
  <si>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</si>
  <si>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</si>
  <si>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</si>
  <si>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</si>
  <si>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</si>
  <si>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</si>
  <si>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</si>
  <si>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</si>
  <si>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</si>
  <si>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</si>
  <si>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</si>
  <si>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</si>
  <si>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</si>
  <si>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</si>
  <si>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</si>
  <si>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</si>
  <si>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</si>
  <si>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</si>
  <si>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</si>
  <si>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</si>
  <si>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</si>
  <si>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</si>
  <si>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</si>
  <si>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</si>
  <si>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</si>
  <si>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</si>
  <si>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</si>
  <si>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</si>
  <si>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</si>
  <si>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</si>
  <si>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</si>
  <si>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</si>
  <si>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</si>
  <si>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</si>
  <si>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</si>
  <si>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</si>
  <si>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</si>
  <si>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</si>
  <si>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</si>
  <si>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</si>
  <si>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</si>
  <si>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</si>
  <si>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</si>
  <si>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</si>
  <si>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</si>
  <si>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</si>
  <si>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</si>
  <si>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</si>
  <si>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</si>
  <si>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</si>
  <si>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</si>
  <si>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</si>
  <si>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</si>
  <si>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</si>
  <si>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</si>
  <si>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</si>
  <si>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</si>
  <si>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</si>
  <si>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</si>
  <si>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</si>
  <si>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</si>
  <si>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</si>
  <si>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</si>
  <si>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</si>
  <si>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</si>
  <si>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</si>
  <si>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</si>
  <si>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</si>
  <si>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</si>
  <si>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</si>
  <si>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</si>
  <si>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</si>
  <si>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</si>
  <si>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</si>
  <si>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</si>
  <si>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</si>
  <si>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</si>
  <si>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</si>
  <si>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</si>
  <si>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</si>
  <si>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</si>
  <si>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</si>
  <si>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</si>
  <si>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</si>
  <si>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</si>
  <si>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</si>
  <si>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</si>
  <si>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</si>
  <si>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</si>
  <si>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</si>
  <si>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</si>
  <si>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</si>
  <si>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</si>
  <si>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</si>
  <si>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</si>
  <si>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</si>
  <si>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</si>
  <si>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</si>
  <si>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</si>
  <si>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</si>
  <si>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</si>
  <si>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</si>
  <si>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</si>
  <si>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</si>
  <si>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</si>
  <si>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</si>
  <si>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</si>
  <si>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</si>
  <si>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</si>
  <si>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</si>
  <si>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</si>
  <si>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</si>
  <si>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</si>
  <si>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</si>
  <si>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</si>
  <si>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</si>
  <si>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</si>
  <si>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</si>
  <si>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</si>
  <si>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</si>
  <si>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</si>
  <si>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</si>
  <si>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</si>
  <si>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</si>
  <si>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</si>
  <si>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</si>
  <si>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</si>
  <si>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</si>
  <si>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</si>
  <si>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</si>
  <si>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</si>
  <si>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</si>
  <si>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</si>
  <si>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</si>
  <si>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</si>
  <si>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</si>
  <si>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</si>
  <si>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</si>
  <si>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</si>
  <si>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</si>
  <si>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</si>
  <si>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</si>
  <si>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</si>
  <si>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</si>
  <si>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</si>
  <si>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</si>
  <si>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</si>
  <si>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</si>
  <si>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</si>
  <si>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</si>
  <si>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</si>
  <si>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</si>
  <si>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</si>
  <si>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</si>
  <si>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</si>
  <si>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</si>
  <si>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</si>
  <si>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</si>
  <si>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</si>
  <si>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</si>
  <si>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</si>
  <si>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</si>
  <si>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</si>
  <si>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</si>
  <si>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</si>
  <si>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</si>
  <si>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</si>
  <si>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</si>
  <si>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</si>
  <si>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</si>
  <si>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</si>
  <si>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</si>
  <si>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</si>
  <si>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</si>
  <si>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</si>
  <si>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</si>
  <si>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</si>
  <si>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</si>
  <si>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</si>
  <si>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</si>
  <si>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</si>
  <si>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</si>
  <si>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</si>
  <si>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</si>
  <si>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</si>
  <si>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</si>
  <si>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</si>
  <si>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</si>
  <si>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</si>
  <si>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</si>
  <si>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</si>
  <si>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</si>
  <si>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</si>
  <si>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</si>
  <si>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</si>
  <si>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</si>
  <si>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</si>
  <si>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</si>
  <si>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</si>
  <si>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</si>
  <si>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</si>
  <si>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</si>
  <si>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</si>
  <si>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</si>
  <si>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</si>
  <si>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</si>
  <si>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</si>
  <si>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</si>
  <si>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</si>
  <si>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</si>
  <si>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</si>
  <si>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</si>
  <si>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</si>
  <si>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</si>
  <si>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</si>
  <si>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</si>
  <si>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</si>
  <si>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</si>
  <si>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</si>
  <si>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</si>
  <si>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</si>
  <si>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</si>
  <si>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</si>
  <si>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</si>
  <si>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</si>
  <si>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</si>
  <si>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</si>
  <si>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</si>
  <si>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</si>
  <si>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</si>
  <si>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</si>
  <si>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</si>
  <si>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</si>
  <si>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</si>
  <si>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</si>
  <si>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</si>
  <si>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</si>
  <si>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</si>
  <si>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</si>
  <si>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</si>
  <si>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</si>
  <si>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</si>
  <si>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</si>
  <si>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</si>
  <si>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</si>
  <si>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</si>
  <si>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</si>
  <si>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</si>
  <si>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</si>
  <si>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</si>
  <si>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</si>
  <si>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</si>
  <si>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</si>
  <si>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</si>
  <si>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</si>
  <si>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</si>
  <si>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</si>
  <si>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</si>
  <si>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</si>
  <si>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</si>
  <si>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</si>
  <si>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</si>
  <si>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</si>
  <si>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</si>
  <si>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</si>
  <si>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</si>
  <si>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</si>
  <si>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</si>
  <si>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</si>
  <si>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</si>
  <si>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</si>
  <si>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</si>
  <si>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</si>
  <si>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</si>
  <si>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</si>
  <si>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</si>
  <si>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</si>
  <si>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</si>
  <si>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</si>
  <si>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</si>
  <si>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</si>
  <si>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</si>
  <si>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</si>
  <si>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</si>
  <si>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</si>
  <si>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</si>
  <si>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</si>
  <si>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</si>
  <si>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</si>
  <si>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</si>
  <si>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</si>
  <si>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</si>
  <si>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</si>
  <si>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</si>
  <si>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</si>
  <si>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</si>
  <si>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</si>
  <si>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</si>
  <si>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</si>
  <si>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</si>
  <si>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</si>
  <si>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</si>
  <si>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</si>
  <si>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</si>
  <si>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</si>
  <si>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</si>
  <si>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</si>
  <si>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</si>
  <si>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</si>
  <si>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</si>
  <si>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</si>
  <si>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</si>
  <si>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</si>
  <si>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</si>
  <si>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</si>
  <si>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</si>
  <si>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</si>
  <si>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</si>
  <si>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</si>
  <si>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</si>
  <si>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</si>
  <si>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</si>
  <si>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</si>
  <si>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</si>
  <si>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</si>
  <si>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</si>
  <si>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</si>
  <si>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</si>
  <si>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</si>
  <si>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</si>
  <si>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</si>
  <si>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</si>
  <si>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</si>
  <si>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</si>
  <si>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</si>
  <si>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</si>
  <si>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</si>
  <si>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</si>
  <si>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</si>
  <si>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</si>
  <si>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</si>
  <si>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</si>
  <si>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</si>
  <si>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</si>
  <si>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</si>
  <si>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</si>
  <si>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</si>
  <si>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</si>
  <si>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</si>
  <si>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</si>
  <si>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</si>
  <si>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</si>
  <si>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</si>
  <si>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</si>
  <si>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</si>
  <si>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</si>
  <si>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</si>
  <si>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</si>
  <si>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</si>
  <si>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</si>
  <si>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</si>
  <si>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</si>
  <si>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</si>
  <si>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</si>
  <si>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</si>
  <si>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</si>
  <si>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</si>
  <si>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</si>
  <si>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</si>
  <si>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</si>
  <si>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</si>
  <si>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</si>
  <si>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</si>
  <si>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</si>
  <si>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</si>
  <si>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</si>
  <si>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</si>
  <si>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</si>
  <si>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</si>
  <si>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</si>
  <si>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</si>
  <si>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</si>
  <si>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</si>
  <si>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</si>
  <si>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</si>
  <si>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</si>
  <si>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</si>
  <si>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</si>
  <si>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</si>
  <si>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</si>
  <si>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</si>
  <si>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</si>
  <si>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</si>
  <si>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</si>
  <si>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</si>
  <si>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</si>
  <si>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</si>
  <si>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</si>
  <si>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</si>
  <si>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</si>
  <si>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</si>
  <si>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</si>
  <si>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</si>
  <si>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</si>
  <si>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</si>
  <si>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</si>
  <si>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</si>
  <si>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</si>
  <si>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</si>
  <si>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</si>
  <si>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</si>
  <si>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</si>
  <si>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</si>
  <si>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</si>
  <si>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</si>
  <si>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</si>
  <si>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</si>
  <si>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</si>
  <si>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</si>
  <si>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</si>
  <si>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</si>
  <si>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</si>
  <si>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</si>
  <si>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</si>
  <si>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</si>
  <si>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</si>
  <si>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</si>
  <si>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</si>
  <si>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</si>
  <si>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</si>
  <si>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</si>
  <si>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</si>
  <si>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</si>
  <si>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</si>
  <si>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</si>
  <si>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</si>
  <si>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</si>
  <si>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</si>
  <si>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</si>
  <si>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</si>
  <si>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</si>
  <si>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</si>
  <si>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</si>
  <si>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</si>
  <si>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</si>
  <si>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</si>
  <si>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</si>
  <si>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</si>
  <si>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</si>
  <si>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</si>
  <si>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</si>
  <si>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</si>
  <si>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</si>
  <si>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</si>
  <si>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</si>
  <si>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</si>
  <si>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</si>
  <si>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</si>
  <si>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</si>
  <si>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</si>
  <si>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</si>
  <si>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</si>
  <si>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</si>
  <si>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</si>
  <si>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</si>
  <si>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</si>
  <si>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</si>
  <si>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</si>
  <si>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</si>
  <si>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</si>
  <si>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</si>
  <si>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</si>
  <si>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</si>
  <si>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</si>
  <si>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</si>
  <si>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</si>
  <si>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</si>
  <si>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</si>
  <si>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</si>
  <si>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</si>
  <si>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</si>
  <si>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</si>
  <si>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</si>
  <si>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</si>
  <si>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</si>
  <si>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</si>
  <si>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</si>
  <si>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</si>
  <si>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</si>
  <si>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</si>
  <si>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</si>
  <si>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</si>
  <si>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</si>
  <si>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</si>
  <si>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</si>
  <si>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</si>
  <si>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</si>
  <si>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</si>
  <si>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</si>
  <si>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</si>
  <si>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</si>
  <si>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</si>
  <si>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</si>
  <si>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</si>
  <si>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</si>
  <si>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</si>
  <si>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</si>
  <si>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</si>
  <si>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</si>
  <si>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</si>
  <si>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</si>
  <si>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</si>
  <si>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</si>
  <si>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</si>
  <si>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</si>
  <si>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</si>
  <si>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</si>
  <si>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</si>
  <si>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</si>
  <si>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</si>
  <si>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</si>
  <si>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</si>
  <si>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</si>
  <si>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</si>
  <si>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</si>
  <si>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</si>
  <si>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</si>
  <si>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</si>
  <si>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</si>
  <si>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</si>
  <si>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</si>
  <si>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</si>
  <si>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</si>
  <si>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</si>
  <si>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</si>
  <si>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</si>
  <si>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</si>
  <si>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</si>
  <si>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</si>
  <si>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</si>
  <si>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</si>
  <si>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</si>
  <si>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</si>
  <si>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</si>
  <si>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</si>
  <si>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</si>
  <si>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</si>
  <si>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</si>
  <si>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</si>
  <si>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</si>
  <si>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</si>
  <si>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</si>
  <si>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</si>
  <si>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</si>
  <si>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</si>
  <si>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</si>
  <si>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</si>
  <si>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</si>
  <si>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</si>
  <si>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</si>
  <si>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</si>
  <si>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</si>
  <si>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</si>
  <si>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</si>
  <si>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</si>
  <si>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</si>
  <si>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</si>
  <si>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</si>
  <si>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</si>
  <si>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</si>
  <si>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</si>
  <si>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</si>
  <si>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</si>
  <si>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</si>
  <si>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</si>
  <si>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</si>
  <si>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</si>
  <si>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</si>
  <si>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</si>
  <si>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</si>
  <si>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</si>
  <si>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</si>
  <si>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</si>
  <si>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</si>
  <si>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</si>
  <si>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</si>
  <si>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</si>
  <si>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</si>
  <si>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</si>
  <si>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</si>
  <si>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</si>
  <si>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</si>
  <si>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</si>
  <si>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</si>
  <si>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</si>
  <si>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</si>
  <si>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</si>
  <si>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</si>
  <si>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</si>
  <si>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</si>
  <si>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</si>
  <si>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</si>
  <si>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</si>
  <si>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</si>
  <si>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</si>
  <si>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</si>
  <si>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</si>
  <si>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</si>
  <si>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</si>
  <si>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</si>
  <si>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</si>
  <si>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</si>
  <si>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</si>
  <si>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</si>
  <si>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</si>
  <si>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</si>
  <si>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</si>
  <si>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</si>
  <si>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</si>
  <si>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</si>
  <si>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</si>
  <si>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</si>
  <si>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</si>
  <si>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</si>
  <si>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</si>
  <si>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</si>
  <si>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</si>
  <si>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</si>
  <si>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</si>
  <si>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</si>
  <si>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</si>
  <si>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</si>
  <si>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</si>
  <si>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</si>
  <si>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</si>
  <si>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</si>
  <si>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</si>
  <si>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</si>
  <si>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</si>
  <si>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</si>
  <si>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</si>
  <si>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</si>
  <si>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</si>
  <si>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</si>
  <si>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</si>
  <si>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</si>
  <si>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</si>
  <si>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</si>
  <si>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</si>
  <si>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</si>
  <si>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</si>
  <si>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</si>
  <si>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</si>
  <si>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</si>
  <si>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</si>
  <si>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</si>
  <si>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</si>
  <si>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</si>
  <si>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</si>
  <si>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</si>
  <si>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</si>
  <si>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</si>
  <si>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</si>
  <si>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</si>
  <si>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</si>
  <si>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</si>
  <si>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</si>
  <si>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</si>
  <si>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</si>
  <si>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</si>
  <si>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</si>
  <si>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</si>
  <si>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</si>
  <si>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</si>
  <si>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</si>
  <si>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</si>
  <si>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</si>
  <si>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</si>
  <si>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</si>
  <si>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</si>
  <si>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</si>
  <si>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</si>
  <si>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</si>
  <si>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</si>
  <si>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</si>
  <si>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</si>
  <si>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</si>
  <si>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</si>
  <si>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</si>
  <si>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</si>
  <si>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</si>
  <si>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</si>
  <si>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</si>
  <si>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</si>
  <si>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</si>
  <si>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</si>
  <si>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</si>
  <si>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</si>
  <si>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</si>
  <si>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</si>
  <si>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</si>
  <si>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</si>
  <si>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</si>
  <si>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</si>
  <si>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</si>
  <si>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</si>
  <si>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</si>
  <si>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</si>
  <si>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</si>
  <si>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</si>
  <si>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</si>
  <si>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</si>
  <si>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</si>
  <si>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</si>
  <si>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</si>
  <si>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</si>
  <si>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</si>
  <si>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</si>
  <si>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</si>
  <si>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</si>
  <si>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</si>
  <si>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</si>
  <si>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</si>
  <si>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</si>
  <si>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</si>
  <si>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</si>
  <si>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</si>
  <si>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</si>
  <si>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</si>
  <si>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</si>
  <si>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</si>
  <si>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</si>
  <si>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</si>
  <si>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</si>
  <si>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</si>
  <si>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</si>
  <si>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</si>
  <si>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</si>
  <si>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</si>
  <si>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</si>
  <si>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</si>
  <si>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</si>
  <si>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</si>
  <si>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</si>
  <si>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</si>
  <si>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</si>
  <si>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</si>
  <si>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</si>
  <si>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</si>
  <si>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</si>
  <si>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</si>
  <si>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</si>
  <si>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</si>
  <si>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</si>
  <si>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</si>
  <si>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</si>
  <si>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</si>
  <si>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</si>
  <si>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</si>
  <si>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</si>
  <si>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</si>
  <si>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</si>
  <si>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</si>
  <si>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</si>
  <si>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</si>
  <si>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</si>
  <si>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</si>
  <si>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</si>
  <si>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</si>
  <si>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</si>
  <si>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</si>
  <si>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</si>
  <si>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</si>
  <si>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</si>
  <si>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</si>
  <si>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</si>
  <si>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</si>
  <si>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</si>
  <si>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</si>
  <si>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</si>
  <si>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</si>
  <si>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</si>
  <si>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</si>
  <si>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</si>
  <si>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</si>
  <si>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</si>
  <si>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</si>
  <si>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</si>
  <si>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</si>
  <si>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</si>
  <si>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</si>
  <si>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</si>
  <si>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</si>
  <si>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</si>
  <si>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</si>
  <si>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</si>
  <si>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</si>
  <si>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</si>
  <si>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</si>
  <si>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</si>
  <si>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</si>
  <si>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</si>
  <si>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</si>
  <si>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</si>
  <si>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</si>
  <si>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</si>
  <si>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</si>
  <si>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</si>
  <si>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</si>
  <si>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</si>
  <si>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</si>
  <si>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</si>
  <si>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</si>
  <si>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</si>
  <si>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</si>
  <si>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</si>
  <si>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</si>
  <si>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</si>
  <si>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</si>
  <si>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</si>
  <si>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</si>
  <si>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</si>
  <si>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</si>
  <si>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</si>
  <si>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</si>
  <si>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</si>
  <si>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</si>
  <si>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</si>
  <si>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</si>
  <si>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</si>
  <si>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</si>
  <si>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</si>
  <si>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</si>
  <si>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</si>
  <si>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</si>
  <si>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</si>
  <si>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</si>
  <si>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</si>
  <si>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</si>
  <si>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</si>
  <si>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</si>
  <si>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</si>
  <si>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</si>
  <si>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</si>
  <si>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</si>
  <si>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</si>
  <si>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</si>
  <si>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</si>
  <si>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</si>
  <si>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</si>
  <si>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</si>
  <si>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</si>
  <si>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</si>
  <si>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</si>
  <si>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</si>
  <si>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</si>
  <si>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</si>
  <si>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</si>
  <si>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</si>
  <si>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</si>
  <si>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</si>
  <si>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</si>
  <si>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</si>
  <si>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</si>
  <si>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</si>
  <si>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</si>
  <si>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</si>
  <si>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</si>
  <si>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</si>
  <si>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</si>
  <si>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</si>
  <si>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</si>
  <si>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</si>
  <si>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</si>
  <si>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</si>
  <si>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</si>
  <si>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</si>
  <si>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</si>
  <si>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</si>
  <si>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</si>
  <si>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</si>
  <si>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</si>
  <si>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</si>
  <si>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</si>
  <si>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</si>
  <si>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</si>
  <si>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</si>
  <si>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</si>
  <si>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</si>
  <si>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</si>
  <si>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</si>
  <si>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</si>
  <si>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</si>
  <si>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</si>
  <si>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</si>
  <si>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</si>
  <si>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</si>
  <si>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</si>
  <si>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</si>
  <si>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</si>
  <si>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</si>
  <si>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</si>
  <si>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</si>
  <si>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</si>
  <si>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</si>
  <si>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</si>
  <si>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</si>
  <si>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</si>
  <si>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</si>
  <si>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</si>
  <si>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</si>
  <si>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</si>
  <si>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</si>
  <si>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</si>
  <si>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</si>
  <si>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</si>
  <si>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</si>
  <si>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</si>
  <si>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</si>
  <si>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</si>
  <si>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</si>
  <si>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</si>
  <si>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</si>
  <si>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</si>
  <si>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</si>
  <si>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</si>
  <si>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</si>
  <si>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</si>
  <si>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</si>
  <si>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</si>
  <si>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</si>
  <si>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</si>
  <si>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</si>
  <si>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</si>
  <si>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</si>
  <si>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</si>
  <si>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</si>
  <si>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</si>
  <si>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</si>
  <si>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</si>
  <si>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</si>
  <si>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</si>
  <si>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</si>
  <si>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</si>
  <si>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</si>
  <si>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</si>
  <si>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</si>
  <si>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</si>
  <si>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</si>
  <si>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</si>
  <si>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</si>
  <si>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</si>
  <si>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</si>
  <si>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</si>
  <si>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</si>
  <si>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</si>
  <si>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</si>
  <si>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</si>
  <si>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</si>
  <si>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</si>
  <si>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</si>
  <si>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</si>
  <si>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</si>
  <si>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</si>
  <si>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</si>
  <si>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</si>
  <si>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</si>
  <si>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</si>
  <si>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</si>
  <si>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</si>
  <si>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</si>
  <si>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</si>
  <si>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</si>
  <si>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</si>
  <si>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</si>
  <si>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</si>
  <si>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</si>
  <si>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</si>
  <si>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</si>
  <si>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</si>
  <si>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</si>
  <si>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</si>
  <si>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</si>
  <si>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</si>
  <si>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</si>
  <si>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</si>
  <si>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</si>
  <si>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</si>
  <si>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</si>
  <si>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</si>
  <si>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</si>
  <si>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</si>
  <si>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</si>
  <si>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</si>
  <si>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</si>
  <si>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</si>
  <si>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</si>
  <si>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</si>
  <si>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</si>
  <si>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</si>
  <si>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</si>
  <si>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</si>
  <si>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</si>
  <si>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</si>
  <si>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</si>
  <si>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</si>
  <si>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</si>
  <si>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</si>
  <si>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</si>
  <si>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</si>
  <si>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</si>
  <si>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</si>
  <si>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</si>
  <si>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</si>
  <si>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</si>
  <si>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</si>
  <si>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</si>
  <si>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</si>
  <si>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</si>
  <si>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</si>
  <si>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</si>
  <si>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</si>
  <si>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</si>
  <si>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</si>
  <si>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</si>
  <si>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</si>
  <si>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</si>
  <si>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</si>
  <si>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</si>
  <si>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</si>
  <si>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</si>
  <si>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</si>
  <si>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</si>
  <si>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</si>
  <si>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</si>
  <si>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</si>
  <si>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</si>
  <si>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</si>
  <si>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</si>
  <si>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</si>
  <si>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</si>
  <si>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</si>
  <si>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</si>
  <si>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</si>
  <si>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</si>
  <si>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</si>
  <si>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</si>
  <si>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</si>
  <si>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</si>
  <si>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</si>
  <si>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</si>
  <si>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</si>
  <si>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</si>
  <si>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</si>
  <si>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</si>
  <si>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</si>
  <si>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</si>
  <si>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</si>
  <si>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</si>
  <si>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</si>
  <si>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</si>
  <si>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</si>
  <si>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</si>
  <si>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</si>
  <si>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</si>
  <si>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</si>
  <si>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</si>
  <si>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</si>
  <si>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</si>
  <si>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</si>
  <si>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</si>
  <si>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</si>
  <si>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</si>
  <si>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</si>
  <si>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</si>
  <si>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</si>
  <si>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</si>
  <si>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</si>
  <si>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</si>
  <si>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</si>
  <si>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</si>
  <si>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</si>
  <si>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</si>
  <si>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</si>
  <si>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</si>
  <si>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</si>
  <si>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</si>
  <si>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</si>
  <si>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</si>
  <si>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</si>
  <si>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</si>
  <si>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</si>
  <si>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</si>
  <si>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</si>
  <si>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</si>
  <si>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</si>
  <si>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</si>
  <si>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</si>
  <si>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</si>
  <si>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</si>
  <si>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</si>
  <si>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</si>
  <si>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</si>
  <si>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</si>
  <si>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</si>
  <si>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</si>
  <si>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</si>
  <si>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</si>
  <si>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</si>
  <si>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</si>
  <si>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</si>
  <si>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</si>
  <si>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</si>
  <si>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</si>
  <si>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</si>
  <si>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</si>
  <si>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</si>
  <si>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</si>
  <si>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</si>
  <si>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</si>
  <si>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</si>
  <si>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</si>
  <si>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</si>
  <si>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</si>
  <si>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</si>
  <si>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</si>
  <si>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</si>
  <si>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</si>
  <si>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</si>
  <si>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</si>
  <si>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</si>
  <si>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</si>
  <si>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</si>
  <si>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</si>
  <si>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</si>
  <si>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</si>
  <si>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</si>
  <si>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</si>
  <si>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</si>
  <si>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</si>
  <si>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</si>
  <si>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</si>
  <si>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</si>
  <si>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</si>
  <si>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</si>
  <si>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</si>
  <si>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</si>
  <si>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</si>
  <si>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</si>
  <si>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</si>
  <si>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</si>
  <si>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</si>
  <si>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</si>
  <si>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</si>
  <si>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</si>
  <si>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</si>
  <si>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</si>
  <si>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</si>
  <si>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</si>
  <si>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</si>
  <si>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</si>
  <si>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</si>
  <si>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</si>
  <si>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</si>
  <si>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</si>
  <si>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</si>
  <si>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</si>
  <si>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</si>
  <si>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</si>
  <si>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</si>
  <si>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</si>
  <si>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</si>
  <si>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</si>
  <si>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</si>
  <si>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</si>
  <si>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</si>
  <si>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</si>
  <si>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</si>
  <si>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</si>
  <si>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</si>
  <si>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</si>
  <si>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</si>
  <si>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</si>
  <si>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</si>
  <si>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</si>
  <si>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</si>
  <si>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</si>
  <si>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</si>
  <si>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</si>
  <si>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</si>
  <si>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</si>
  <si>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</si>
  <si>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</si>
  <si>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</si>
  <si>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</si>
  <si>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</si>
  <si>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</si>
  <si>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</si>
  <si>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</si>
  <si>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</si>
  <si>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</si>
  <si>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</si>
  <si>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</si>
  <si>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</si>
  <si>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</si>
  <si>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</si>
  <si>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</si>
  <si>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</si>
  <si>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</si>
  <si>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</si>
  <si>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</si>
  <si>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</si>
  <si>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</si>
  <si>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</si>
  <si>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</si>
  <si>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</si>
  <si>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</si>
  <si>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</si>
  <si>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</si>
  <si>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</si>
  <si>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</si>
  <si>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</si>
  <si>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</si>
  <si>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</si>
  <si>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</si>
  <si>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</si>
  <si>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</si>
  <si>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</si>
  <si>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</si>
  <si>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</si>
  <si>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</si>
  <si>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</si>
  <si>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</si>
  <si>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</si>
  <si>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</si>
  <si>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</si>
  <si>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</si>
  <si>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</si>
  <si>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</si>
  <si>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</si>
  <si>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</si>
  <si>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</si>
  <si>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</si>
  <si>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</si>
  <si>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</si>
  <si>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</si>
  <si>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</si>
  <si>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</si>
  <si>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</si>
  <si>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</si>
  <si>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</si>
  <si>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</si>
  <si>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</si>
  <si>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</si>
  <si>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</si>
  <si>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</si>
  <si>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</si>
  <si>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</si>
  <si>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</si>
  <si>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</si>
  <si>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</si>
  <si>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</si>
  <si>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</si>
  <si>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</si>
  <si>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</si>
  <si>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</si>
  <si>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</si>
  <si>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</si>
  <si>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</si>
  <si>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</si>
  <si>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</si>
  <si>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</si>
  <si>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</si>
  <si>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</si>
  <si>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</si>
  <si>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</si>
  <si>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</si>
  <si>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</si>
  <si>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</si>
  <si>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</si>
  <si>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</si>
  <si>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</si>
  <si>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</si>
  <si>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</si>
  <si>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</si>
  <si>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</si>
  <si>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</si>
  <si>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</si>
  <si>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</si>
  <si>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</si>
  <si>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</si>
  <si>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</si>
  <si>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</si>
  <si>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</si>
  <si>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</si>
  <si>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</si>
  <si>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</si>
  <si>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</si>
  <si>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</si>
  <si>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</si>
  <si>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</si>
  <si>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</si>
  <si>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</si>
  <si>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</si>
  <si>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</si>
  <si>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</si>
  <si>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</si>
  <si>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</si>
  <si>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</si>
  <si>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</si>
  <si>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</si>
  <si>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</si>
  <si>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</si>
  <si>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</si>
  <si>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</si>
  <si>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</si>
  <si>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</si>
  <si>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</si>
  <si>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</si>
  <si>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</si>
  <si>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</si>
  <si>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</si>
  <si>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</si>
  <si>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</si>
  <si>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</si>
  <si>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</si>
  <si>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</si>
  <si>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</si>
  <si>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</si>
  <si>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</si>
  <si>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</si>
  <si>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</si>
  <si>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</si>
  <si>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</si>
  <si>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</si>
  <si>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</si>
  <si>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</si>
  <si>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</si>
  <si>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</si>
  <si>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</si>
  <si>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</si>
  <si>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</si>
  <si>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</si>
  <si>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</si>
  <si>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</si>
  <si>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</si>
  <si>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</si>
  <si>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</si>
  <si>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</si>
  <si>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</si>
  <si>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</si>
  <si>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</si>
  <si>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</si>
  <si>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</si>
  <si>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</si>
  <si>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</si>
  <si>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</si>
  <si>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</si>
  <si>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</si>
  <si>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</si>
  <si>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</si>
  <si>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</si>
  <si>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</si>
  <si>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</si>
  <si>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</si>
  <si>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</si>
  <si>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</si>
  <si>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</si>
  <si>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</si>
  <si>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</si>
  <si>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</si>
  <si>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</si>
  <si>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</si>
  <si>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</si>
  <si>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</si>
  <si>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</si>
  <si>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</si>
  <si>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</si>
  <si>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</si>
  <si>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</si>
  <si>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</si>
  <si>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</si>
  <si>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</si>
  <si>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</si>
  <si>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</si>
  <si>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</si>
  <si>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</si>
  <si>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</si>
  <si>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</si>
  <si>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</si>
  <si>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</si>
  <si>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</si>
  <si>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</si>
  <si>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</si>
  <si>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</si>
  <si>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</si>
  <si>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</si>
  <si>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</si>
  <si>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</si>
  <si>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</si>
  <si>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</si>
  <si>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</si>
  <si>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</si>
  <si>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</si>
  <si>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</si>
  <si>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</si>
  <si>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</si>
  <si>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</si>
  <si>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</si>
  <si>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</si>
  <si>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</si>
  <si>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</si>
  <si>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</si>
  <si>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</si>
  <si>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</si>
  <si>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</si>
  <si>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</si>
  <si>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</si>
  <si>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</si>
  <si>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</si>
  <si>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</si>
  <si>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</si>
  <si>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</si>
  <si>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</si>
  <si>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</si>
  <si>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</si>
  <si>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</si>
  <si>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</si>
  <si>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</si>
  <si>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</si>
  <si>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</si>
  <si>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</si>
  <si>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</si>
  <si>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</si>
  <si>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</si>
  <si>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</si>
  <si>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</si>
  <si>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</si>
  <si>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</si>
  <si>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</si>
  <si>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</si>
  <si>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</si>
  <si>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</si>
  <si>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</si>
  <si>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</si>
  <si>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</si>
  <si>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</si>
  <si>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</si>
  <si>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</si>
  <si>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</si>
  <si>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</si>
  <si>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</si>
  <si>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</si>
  <si>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</si>
  <si>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</si>
  <si>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</si>
  <si>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</si>
  <si>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</si>
  <si>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</si>
  <si>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</si>
  <si>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</si>
  <si>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</si>
  <si>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</si>
  <si>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</si>
  <si>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</si>
  <si>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</si>
  <si>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</si>
  <si>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</si>
  <si>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</si>
  <si>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</si>
  <si>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</si>
  <si>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</si>
  <si>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</si>
  <si>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</si>
  <si>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</si>
  <si>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</si>
  <si>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</si>
  <si>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</si>
  <si>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</si>
  <si>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</si>
  <si>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</si>
  <si>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</si>
  <si>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</si>
  <si>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</si>
  <si>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</si>
  <si>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</si>
  <si>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</si>
  <si>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</si>
  <si>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</si>
  <si>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</si>
  <si>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</si>
  <si>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</si>
  <si>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</si>
  <si>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</si>
  <si>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</si>
  <si>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</si>
  <si>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</si>
  <si>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</si>
  <si>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</si>
  <si>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</si>
  <si>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</si>
  <si>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</si>
  <si>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</si>
  <si>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</si>
  <si>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</si>
  <si>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</si>
  <si>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</si>
  <si>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</si>
  <si>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</si>
  <si>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</si>
  <si>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</si>
  <si>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</si>
  <si>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</si>
  <si>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</si>
  <si>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</si>
  <si>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</si>
  <si>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</si>
  <si>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</si>
  <si>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</si>
  <si>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</si>
  <si>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</si>
  <si>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</si>
  <si>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</si>
  <si>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</si>
  <si>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</si>
  <si>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</si>
  <si>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</si>
  <si>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</si>
  <si>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</si>
  <si>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</si>
  <si>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</si>
  <si>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</si>
  <si>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</si>
  <si>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</si>
  <si>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</si>
  <si>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</si>
  <si>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</si>
  <si>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</si>
  <si>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</si>
  <si>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</si>
  <si>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</si>
  <si>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</si>
  <si>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</si>
  <si>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</si>
  <si>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</si>
  <si>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</si>
  <si>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</si>
  <si>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</si>
  <si>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</si>
  <si>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</si>
  <si>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</si>
  <si>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</si>
  <si>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</si>
  <si>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</si>
  <si>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</si>
  <si>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</si>
  <si>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</si>
  <si>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</si>
  <si>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</si>
  <si>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</si>
  <si>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</si>
  <si>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</si>
  <si>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</si>
  <si>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</si>
  <si>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</si>
  <si>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</si>
  <si>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</si>
  <si>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</si>
  <si>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</si>
  <si>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</si>
  <si>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</si>
  <si>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</si>
  <si>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</si>
  <si>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</si>
  <si>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</si>
  <si>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</si>
  <si>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</si>
  <si>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</si>
  <si>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</si>
  <si>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</si>
  <si>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</si>
  <si>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</si>
  <si>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</si>
  <si>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</si>
  <si>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</si>
  <si>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</si>
  <si>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</si>
  <si>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</si>
  <si>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</si>
  <si>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</si>
  <si>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</si>
  <si>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</si>
  <si>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</si>
  <si>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</si>
  <si>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</si>
  <si>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</si>
  <si>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</si>
  <si>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</si>
  <si>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</si>
  <si>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</si>
  <si>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</si>
  <si>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</si>
  <si>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</si>
  <si>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</si>
  <si>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</si>
  <si>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</si>
  <si>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</si>
  <si>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</si>
  <si>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</si>
  <si>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</si>
  <si>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</si>
  <si>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</si>
  <si>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</si>
  <si>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</si>
  <si>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</si>
  <si>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</si>
  <si>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</si>
  <si>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</si>
  <si>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</si>
  <si>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</si>
  <si>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</si>
  <si>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</si>
  <si>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</si>
  <si>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</si>
  <si>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</si>
  <si>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</si>
  <si>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</si>
  <si>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</si>
  <si>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</si>
  <si>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</si>
  <si>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</si>
  <si>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</si>
  <si>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</si>
  <si>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</si>
  <si>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</si>
  <si>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</si>
  <si>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</si>
  <si>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</si>
  <si>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</si>
  <si>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</si>
  <si>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</si>
  <si>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</si>
  <si>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</si>
  <si>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</si>
  <si>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</si>
  <si>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</si>
  <si>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</si>
  <si>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</si>
  <si>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</si>
  <si>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</si>
  <si>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</si>
  <si>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</si>
  <si>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</si>
  <si>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</si>
  <si>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</si>
  <si>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</si>
  <si>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</si>
  <si>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</si>
  <si>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</si>
  <si>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</si>
  <si>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</si>
  <si>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</si>
  <si>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</si>
  <si>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</si>
  <si>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</si>
  <si>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</si>
  <si>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</si>
  <si>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</si>
  <si>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</si>
  <si>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</si>
  <si>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</si>
  <si>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</si>
  <si>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</si>
  <si>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</si>
  <si>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</si>
  <si>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</si>
  <si>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</si>
  <si>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</si>
  <si>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</si>
  <si>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</si>
  <si>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</si>
  <si>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</si>
  <si>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</si>
  <si>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</si>
  <si>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</si>
  <si>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</si>
  <si>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</si>
  <si>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</si>
  <si>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</si>
  <si>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</si>
  <si>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</si>
  <si>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</si>
  <si>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</si>
  <si>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</si>
  <si>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</si>
  <si>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</si>
  <si>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</si>
  <si>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</si>
  <si>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</si>
  <si>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</si>
  <si>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</si>
  <si>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</si>
  <si>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</si>
  <si>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</si>
  <si>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</si>
  <si>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</si>
  <si>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</si>
  <si>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</si>
  <si>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</si>
  <si>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</si>
  <si>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</si>
  <si>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</si>
  <si>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</si>
  <si>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</si>
  <si>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</si>
  <si>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</si>
  <si>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</si>
  <si>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</si>
  <si>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</si>
  <si>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</si>
  <si>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</si>
  <si>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</si>
  <si>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</si>
  <si>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</si>
  <si>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</si>
  <si>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</si>
  <si>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</si>
  <si>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</si>
  <si>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</si>
  <si>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</si>
  <si>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</si>
  <si>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</si>
  <si>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</si>
  <si>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</si>
  <si>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</si>
  <si>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</si>
  <si>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</si>
  <si>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</si>
  <si>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</si>
  <si>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</si>
  <si>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</si>
  <si>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</si>
  <si>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</si>
  <si>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</si>
  <si>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</si>
  <si>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</si>
  <si>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</si>
  <si>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</si>
  <si>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</si>
  <si>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</si>
  <si>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</si>
  <si>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</si>
  <si>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</si>
  <si>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</si>
  <si>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</si>
  <si>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</si>
  <si>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</si>
  <si>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</si>
  <si>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</si>
  <si>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</si>
  <si>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</si>
  <si>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</si>
  <si>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</si>
  <si>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</si>
  <si>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</si>
  <si>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</si>
  <si>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</si>
  <si>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</si>
  <si>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</si>
  <si>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</si>
  <si>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</si>
  <si>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</si>
  <si>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</si>
  <si>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</si>
  <si>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</si>
  <si>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</si>
  <si>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</si>
  <si>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</si>
  <si>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</si>
  <si>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</si>
  <si>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</si>
  <si>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</si>
  <si>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</si>
  <si>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</si>
  <si>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</si>
  <si>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</si>
  <si>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</si>
  <si>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</si>
  <si>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</si>
  <si>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</si>
  <si>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</si>
  <si>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</si>
  <si>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</si>
  <si>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</si>
  <si>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</si>
  <si>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</si>
  <si>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</si>
  <si>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</si>
  <si>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</si>
  <si>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</si>
  <si>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</si>
  <si>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</si>
  <si>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</si>
  <si>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</si>
  <si>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</si>
  <si>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</si>
  <si>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</si>
  <si>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</si>
  <si>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</si>
  <si>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</si>
  <si>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</si>
  <si>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</si>
  <si>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</si>
  <si>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</si>
  <si>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</si>
  <si>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</si>
  <si>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</si>
  <si>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</si>
  <si>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</si>
  <si>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</si>
  <si>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</si>
  <si>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</si>
  <si>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</si>
  <si>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</si>
  <si>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</si>
  <si>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</si>
  <si>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</si>
  <si>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</si>
  <si>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</si>
  <si>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</si>
  <si>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</si>
  <si>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</si>
  <si>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</si>
  <si>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</si>
  <si>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</si>
  <si>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</si>
  <si>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</si>
  <si>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</si>
  <si>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</si>
  <si>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</si>
  <si>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</si>
  <si>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</si>
  <si>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</si>
  <si>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</si>
  <si>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</si>
  <si>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</si>
  <si>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</si>
  <si>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</si>
  <si>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</si>
  <si>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</si>
  <si>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</si>
  <si>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</si>
  <si>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</si>
  <si>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</si>
  <si>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</si>
  <si>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</si>
  <si>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</si>
  <si>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</si>
  <si>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</si>
  <si>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</si>
  <si>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</si>
  <si>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</si>
  <si>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</si>
  <si>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</si>
  <si>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</si>
  <si>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</si>
  <si>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</si>
  <si>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</si>
  <si>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</si>
  <si>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</si>
  <si>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</si>
  <si>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</si>
  <si>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</si>
  <si>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</si>
  <si>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</si>
  <si>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</si>
  <si>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</si>
  <si>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</si>
  <si>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</si>
  <si>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</si>
  <si>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</si>
  <si>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</si>
  <si>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</si>
  <si>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</si>
  <si>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</si>
  <si>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</si>
  <si>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</si>
  <si>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</si>
  <si>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</si>
  <si>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</si>
  <si>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</si>
  <si>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</si>
  <si>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</si>
  <si>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</si>
  <si>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</si>
  <si>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</si>
  <si>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</si>
  <si>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</si>
  <si>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</si>
  <si>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</si>
  <si>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</si>
  <si>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</si>
  <si>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</si>
  <si>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</si>
  <si>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</si>
  <si>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</si>
  <si>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</si>
  <si>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</si>
  <si>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</si>
  <si>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</si>
  <si>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</si>
  <si>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</si>
  <si>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</si>
  <si>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</si>
  <si>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</si>
  <si>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</si>
  <si>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</si>
  <si>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</si>
  <si>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</si>
  <si>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</si>
  <si>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</si>
  <si>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</si>
  <si>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</si>
  <si>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</si>
  <si>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</si>
  <si>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</si>
  <si>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</si>
  <si>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</si>
  <si>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</si>
  <si>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</si>
  <si>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</si>
  <si>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</si>
  <si>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</si>
  <si>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</si>
  <si>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</si>
  <si>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</si>
  <si>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</si>
  <si>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</si>
  <si>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</si>
  <si>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</si>
  <si>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</si>
  <si>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</si>
  <si>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</si>
  <si>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</si>
  <si>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</si>
  <si>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</si>
  <si>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</si>
  <si>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</si>
  <si>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</si>
  <si>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</si>
  <si>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</si>
  <si>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</si>
  <si>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</si>
  <si>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</si>
  <si>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</si>
  <si>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</si>
  <si>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</si>
  <si>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</si>
  <si>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</si>
  <si>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</si>
  <si>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</si>
  <si>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</si>
  <si>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</si>
  <si>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</si>
  <si>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</si>
  <si>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</si>
  <si>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</si>
  <si>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</si>
  <si>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</si>
  <si>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</si>
  <si>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</si>
  <si>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</si>
  <si>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</si>
  <si>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</si>
  <si>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</si>
  <si>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</si>
  <si>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</si>
  <si>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</si>
  <si>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</si>
  <si>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</si>
  <si>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</si>
  <si>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</si>
  <si>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</si>
  <si>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</si>
  <si>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</si>
  <si>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</si>
  <si>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</si>
  <si>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</si>
  <si>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</si>
  <si>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</si>
  <si>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</si>
  <si>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</si>
  <si>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</si>
  <si>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</si>
  <si>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</si>
  <si>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</si>
  <si>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</si>
  <si>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</si>
  <si>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</si>
  <si>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</si>
  <si>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</si>
  <si>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</si>
  <si>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</si>
  <si>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</si>
  <si>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</si>
  <si>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</si>
  <si>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</si>
  <si>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</si>
  <si>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</si>
  <si>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</si>
  <si>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</si>
  <si>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</si>
  <si>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</si>
  <si>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</si>
  <si>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</si>
  <si>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</si>
  <si>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</si>
  <si>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</si>
  <si>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</si>
  <si>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</si>
  <si>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</si>
  <si>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</si>
  <si>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</si>
  <si>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</si>
  <si>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</si>
  <si>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</si>
  <si>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</si>
  <si>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</si>
  <si>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</si>
  <si>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</si>
  <si>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</si>
  <si>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</si>
  <si>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</si>
  <si>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</si>
  <si>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</si>
  <si>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</si>
  <si>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</si>
  <si>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</si>
  <si>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</si>
  <si>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</si>
  <si>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</si>
  <si>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</si>
  <si>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</si>
  <si>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</si>
  <si>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</si>
  <si>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</si>
  <si>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</si>
  <si>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</si>
  <si>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</si>
  <si>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</si>
  <si>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</si>
  <si>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</si>
  <si>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</si>
  <si>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</si>
  <si>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</si>
  <si>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</si>
  <si>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</si>
  <si>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</si>
  <si>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</si>
  <si>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</si>
  <si>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</si>
  <si>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</si>
  <si>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</si>
  <si>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</si>
  <si>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</si>
  <si>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</si>
  <si>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</si>
  <si>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</si>
  <si>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</si>
  <si>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</si>
  <si>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</si>
  <si>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</si>
  <si>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</si>
  <si>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</si>
  <si>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</si>
  <si>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</si>
  <si>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</si>
  <si>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</si>
  <si>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</si>
  <si>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</si>
  <si>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</si>
  <si>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</si>
  <si>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</si>
  <si>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</si>
  <si>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</si>
  <si>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</si>
  <si>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</si>
  <si>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</si>
  <si>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</si>
  <si>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</si>
  <si>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</si>
  <si>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</si>
  <si>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</si>
  <si>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</si>
  <si>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</si>
  <si>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</si>
  <si>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</si>
  <si>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</si>
  <si>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</si>
  <si>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</si>
  <si>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</si>
  <si>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</si>
  <si>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</si>
  <si>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</si>
  <si>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</si>
  <si>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</si>
  <si>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</si>
  <si>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</si>
  <si>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</si>
  <si>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</si>
  <si>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</si>
  <si>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</si>
  <si>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</si>
  <si>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</si>
  <si>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</si>
  <si>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</si>
  <si>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</si>
  <si>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</si>
  <si>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</si>
  <si>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</si>
  <si>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</si>
  <si>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</si>
  <si>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</si>
  <si>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</si>
  <si>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</si>
  <si>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</si>
  <si>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</si>
  <si>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</si>
  <si>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</si>
  <si>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</si>
  <si>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</si>
  <si>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</si>
  <si>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</si>
  <si>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</si>
  <si>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</si>
  <si>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</si>
  <si>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</si>
  <si>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</si>
  <si>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</si>
  <si>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</si>
  <si>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</si>
  <si>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</si>
  <si>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</si>
  <si>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</si>
  <si>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</si>
  <si>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</si>
  <si>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</si>
  <si>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</si>
  <si>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</si>
  <si>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</si>
  <si>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</si>
  <si>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</si>
  <si>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</si>
  <si>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</si>
  <si>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</si>
  <si>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</si>
  <si>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</si>
  <si>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</si>
  <si>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</si>
  <si>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</si>
  <si>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</si>
  <si>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</si>
  <si>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</si>
  <si>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</si>
  <si>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</si>
  <si>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</si>
  <si>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</si>
  <si>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</si>
  <si>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</si>
  <si>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</si>
  <si>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</si>
  <si>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</si>
  <si>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</si>
  <si>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</si>
  <si>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</si>
  <si>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</si>
  <si>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</si>
  <si>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</si>
  <si>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</si>
  <si>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</si>
  <si>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</si>
  <si>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</si>
  <si>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</si>
  <si>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</si>
  <si>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</si>
  <si>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</si>
  <si>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</si>
  <si>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</si>
  <si>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</si>
  <si>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</si>
  <si>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</si>
  <si>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</si>
  <si>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</si>
  <si>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</si>
  <si>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</si>
  <si>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</si>
  <si>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</si>
  <si>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</si>
  <si>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</si>
  <si>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</si>
  <si>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</si>
  <si>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</si>
  <si>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</si>
  <si>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</si>
  <si>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</si>
  <si>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</si>
  <si>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</si>
  <si>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</si>
  <si>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</si>
  <si>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</si>
  <si>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</si>
  <si>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</si>
  <si>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</si>
  <si>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</si>
  <si>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</si>
  <si>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</si>
  <si>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</si>
  <si>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</si>
  <si>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</si>
  <si>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</si>
  <si>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</si>
  <si>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</si>
  <si>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</si>
  <si>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</si>
  <si>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</si>
  <si>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</si>
  <si>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</si>
  <si>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</si>
  <si>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</si>
  <si>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</si>
  <si>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</si>
  <si>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</si>
  <si>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</si>
  <si>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</si>
  <si>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</si>
  <si>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</si>
  <si>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</si>
  <si>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</si>
  <si>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</si>
  <si>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</si>
  <si>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</si>
  <si>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</si>
  <si>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</si>
  <si>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</si>
  <si>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</si>
  <si>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</si>
  <si>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</si>
  <si>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</si>
  <si>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</si>
  <si>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</si>
  <si>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</si>
  <si>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</si>
  <si>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</si>
  <si>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</si>
  <si>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</si>
  <si>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</si>
  <si>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</si>
  <si>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</si>
  <si>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</si>
  <si>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</si>
  <si>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</si>
  <si>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</si>
  <si>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</si>
  <si>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</si>
  <si>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</si>
  <si>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</si>
  <si>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</si>
  <si>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</si>
  <si>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</si>
  <si>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</si>
  <si>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</si>
  <si>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</si>
  <si>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</si>
  <si>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</si>
  <si>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</si>
  <si>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</si>
  <si>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</si>
  <si>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</si>
  <si>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</si>
  <si>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</si>
  <si>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</si>
  <si>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</si>
  <si>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</si>
  <si>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</si>
  <si>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</si>
  <si>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</si>
  <si>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</si>
  <si>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</si>
  <si>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</si>
  <si>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</si>
  <si>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</si>
  <si>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</si>
  <si>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</si>
  <si>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</si>
  <si>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</si>
  <si>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</si>
  <si>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</si>
  <si>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</si>
  <si>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</si>
  <si>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</si>
  <si>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</si>
  <si>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</si>
  <si>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</si>
  <si>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</si>
  <si>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</si>
  <si>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</si>
  <si>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</si>
  <si>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</si>
  <si>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</si>
  <si>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</si>
  <si>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</si>
  <si>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</si>
  <si>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</si>
  <si>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</si>
  <si>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</si>
  <si>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</si>
  <si>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</si>
  <si>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</si>
  <si>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</si>
  <si>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</si>
  <si>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</si>
  <si>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</si>
  <si>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</si>
  <si>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</si>
  <si>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</si>
  <si>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</si>
  <si>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</si>
  <si>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</si>
  <si>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</si>
  <si>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</si>
  <si>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</si>
  <si>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</si>
  <si>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</si>
  <si>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</si>
  <si>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</si>
  <si>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</si>
  <si>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</si>
  <si>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</si>
  <si>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</si>
  <si>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</si>
  <si>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</si>
  <si>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</si>
  <si>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</si>
  <si>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</si>
  <si>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</si>
  <si>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</si>
  <si>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</si>
  <si>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</si>
  <si>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</si>
  <si>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</si>
  <si>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</si>
  <si>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</si>
  <si>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</si>
  <si>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</si>
  <si>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</si>
  <si>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</si>
  <si>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</si>
  <si>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</si>
  <si>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</si>
  <si>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</si>
  <si>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</si>
  <si>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</si>
  <si>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</si>
  <si>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</si>
  <si>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</si>
  <si>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</si>
  <si>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</si>
  <si>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</si>
  <si>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</si>
  <si>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</si>
  <si>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</si>
  <si>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</si>
  <si>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</si>
  <si>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</si>
  <si>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</si>
  <si>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</si>
  <si>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</si>
  <si>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</si>
  <si>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</si>
  <si>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</si>
  <si>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</si>
  <si>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</si>
  <si>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</si>
  <si>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</si>
  <si>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</si>
  <si>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</si>
  <si>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</si>
  <si>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</si>
  <si>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</si>
  <si>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</si>
  <si>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</si>
  <si>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</si>
  <si>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</si>
  <si>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</si>
  <si>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</si>
  <si>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</si>
  <si>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</si>
  <si>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</si>
  <si>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</si>
  <si>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</si>
  <si>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</si>
  <si>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</si>
  <si>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</si>
  <si>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</si>
  <si>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</si>
  <si>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</si>
  <si>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</si>
  <si>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</si>
  <si>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</si>
  <si>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</si>
  <si>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</si>
  <si>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</si>
  <si>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</si>
  <si>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</si>
  <si>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</si>
  <si>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</si>
  <si>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</si>
  <si>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</si>
  <si>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</si>
  <si>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</si>
  <si>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</si>
  <si>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</si>
  <si>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</si>
  <si>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</si>
  <si>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</si>
  <si>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</si>
  <si>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</si>
  <si>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</si>
  <si>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</si>
  <si>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</si>
  <si>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</si>
  <si>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</si>
  <si>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</si>
  <si>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</si>
  <si>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</si>
  <si>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</si>
  <si>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</si>
  <si>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</si>
  <si>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</si>
  <si>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</si>
  <si>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</si>
  <si>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</si>
  <si>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</si>
  <si>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</si>
  <si>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</si>
  <si>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</si>
  <si>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</si>
  <si>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</si>
  <si>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</si>
  <si>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</si>
  <si>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</si>
  <si>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</si>
  <si>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</si>
  <si>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</si>
  <si>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</si>
  <si>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</si>
  <si>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</si>
  <si>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</si>
  <si>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</si>
  <si>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</si>
  <si>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</si>
  <si>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</si>
  <si>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</si>
  <si>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</si>
  <si>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</si>
  <si>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</si>
  <si>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</si>
  <si>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</si>
  <si>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</si>
  <si>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</si>
  <si>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</si>
  <si>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</si>
  <si>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</si>
  <si>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</si>
  <si>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</si>
  <si>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</si>
  <si>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</si>
  <si>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</si>
  <si>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</si>
  <si>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</si>
  <si>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</si>
  <si>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</si>
  <si>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</si>
  <si>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</si>
  <si>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</si>
  <si>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</si>
  <si>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</si>
  <si>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</si>
  <si>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</si>
  <si>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</si>
  <si>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</si>
  <si>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</si>
  <si>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</si>
  <si>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</si>
  <si>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</si>
  <si>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</si>
  <si>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</si>
  <si>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</si>
  <si>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</si>
  <si>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</si>
  <si>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</si>
  <si>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</si>
  <si>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</si>
  <si>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</si>
  <si>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</si>
  <si>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</si>
  <si>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</si>
  <si>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</si>
  <si>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</si>
  <si>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</si>
  <si>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</si>
  <si>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</si>
  <si>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</si>
  <si>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</si>
  <si>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</si>
  <si>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</si>
  <si>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</si>
  <si>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</si>
  <si>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</si>
  <si>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</si>
  <si>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</si>
  <si>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</si>
  <si>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</si>
  <si>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</si>
  <si>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</si>
  <si>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</si>
  <si>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</si>
  <si>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</si>
  <si>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</si>
  <si>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</si>
  <si>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</si>
  <si>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</si>
  <si>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</si>
  <si>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</si>
  <si>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</si>
  <si>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</si>
  <si>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</si>
  <si>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</si>
  <si>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</si>
  <si>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</si>
  <si>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</si>
  <si>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</si>
  <si>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</si>
  <si>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</si>
  <si>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</si>
  <si>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</si>
  <si>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</si>
  <si>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</si>
  <si>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</si>
  <si>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</si>
  <si>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</si>
  <si>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</si>
  <si>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</si>
  <si>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</si>
  <si>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</si>
  <si>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</si>
  <si>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</si>
  <si>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</si>
  <si>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</si>
  <si>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</si>
  <si>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</si>
  <si>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</si>
  <si>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</si>
  <si>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</si>
  <si>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</si>
  <si>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</si>
  <si>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</si>
  <si>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</si>
  <si>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</si>
  <si>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</si>
  <si>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</si>
  <si>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</si>
  <si>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</si>
  <si>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</si>
  <si>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</si>
  <si>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</si>
  <si>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</si>
  <si>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</si>
  <si>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</si>
  <si>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</si>
  <si>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</si>
  <si>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</si>
  <si>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</si>
  <si>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</si>
  <si>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</si>
  <si>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</si>
  <si>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</si>
  <si>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</si>
  <si>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</si>
  <si>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</si>
  <si>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</si>
  <si>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</si>
  <si>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</si>
  <si>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</si>
  <si>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</si>
  <si>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</si>
  <si>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</si>
  <si>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</si>
  <si>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</si>
  <si>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</si>
  <si>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</si>
  <si>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</si>
  <si>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</si>
  <si>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</si>
  <si>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</si>
  <si>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</si>
  <si>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</si>
  <si>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</si>
  <si>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</si>
  <si>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</si>
  <si>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</si>
  <si>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</si>
  <si>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</si>
  <si>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</si>
  <si>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</si>
  <si>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</si>
  <si>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</si>
  <si>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</si>
  <si>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</si>
  <si>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</si>
  <si>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</si>
  <si>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</si>
  <si>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</si>
  <si>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</si>
  <si>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</si>
  <si>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</si>
  <si>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</si>
  <si>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</si>
  <si>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</si>
  <si>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</si>
  <si>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</si>
  <si>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</si>
  <si>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</si>
  <si>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</si>
  <si>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</si>
  <si>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</si>
  <si>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</si>
  <si>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</si>
  <si>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</si>
  <si>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</si>
  <si>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</si>
  <si>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</si>
  <si>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</si>
  <si>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</si>
  <si>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</si>
  <si>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</si>
  <si>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</si>
  <si>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</si>
  <si>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</si>
  <si>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</si>
  <si>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</si>
  <si>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</si>
  <si>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</si>
  <si>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</si>
  <si>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</si>
  <si>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</si>
  <si>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</si>
  <si>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</si>
  <si>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</si>
  <si>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</si>
  <si>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</si>
  <si>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</si>
  <si>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</si>
  <si>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</si>
  <si>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</si>
  <si>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</si>
  <si>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</si>
  <si>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</si>
  <si>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</si>
  <si>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</si>
  <si>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</si>
  <si>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</si>
  <si>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</si>
  <si>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</si>
  <si>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</si>
  <si>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</si>
  <si>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</si>
  <si>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</si>
  <si>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</si>
  <si>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</si>
  <si>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</si>
  <si>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</si>
  <si>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</si>
  <si>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</si>
  <si>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</si>
  <si>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</si>
  <si>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</si>
  <si>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</si>
  <si>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</si>
  <si>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</si>
  <si>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</si>
  <si>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</si>
  <si>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</si>
  <si>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</si>
  <si>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</si>
  <si>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</si>
  <si>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</si>
  <si>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</si>
  <si>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</si>
  <si>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</si>
  <si>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</si>
  <si>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</si>
  <si>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</si>
  <si>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</si>
  <si>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</si>
  <si>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</si>
  <si>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</si>
  <si>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</si>
  <si>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</si>
  <si>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</si>
  <si>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</si>
  <si>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</si>
  <si>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</si>
  <si>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</si>
  <si>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</si>
  <si>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</si>
  <si>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</si>
  <si>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</si>
  <si>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</si>
  <si>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</si>
  <si>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</si>
  <si>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</si>
  <si>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</si>
  <si>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</si>
  <si>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</si>
  <si>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</si>
  <si>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</si>
  <si>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</si>
  <si>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</si>
  <si>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</si>
  <si>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</si>
  <si>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</si>
  <si>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</si>
  <si>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</si>
  <si>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</si>
  <si>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</si>
  <si>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</si>
  <si>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</si>
  <si>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</si>
  <si>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</si>
  <si>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</si>
  <si>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</si>
  <si>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</si>
  <si>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</si>
  <si>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</si>
  <si>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</si>
  <si>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</si>
  <si>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</si>
  <si>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</si>
  <si>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</si>
  <si>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</si>
  <si>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</si>
  <si>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</si>
  <si>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</si>
  <si>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</si>
  <si>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</si>
  <si>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</si>
  <si>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</si>
  <si>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</si>
  <si>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</si>
  <si>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</si>
  <si>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</si>
  <si>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</si>
  <si>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</si>
  <si>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</si>
  <si>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</si>
  <si>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</si>
  <si>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</si>
  <si>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</si>
  <si>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</si>
  <si>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</si>
  <si>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</si>
  <si>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</si>
  <si>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</si>
  <si>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</si>
  <si>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</si>
  <si>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</si>
  <si>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</si>
  <si>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</si>
  <si>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</si>
  <si>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</si>
  <si>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</si>
  <si>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</si>
  <si>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</si>
  <si>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</si>
  <si>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</si>
  <si>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</si>
  <si>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</si>
  <si>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</si>
  <si>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</si>
  <si>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</si>
  <si>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</si>
  <si>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</si>
  <si>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</si>
  <si>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</si>
  <si>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</si>
  <si>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</si>
  <si>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</si>
  <si>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</si>
  <si>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</si>
  <si>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</si>
  <si>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</si>
  <si>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</si>
  <si>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</si>
  <si>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</si>
  <si>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</si>
  <si>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</si>
  <si>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</si>
  <si>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</si>
  <si>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</si>
  <si>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</si>
  <si>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</si>
  <si>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</si>
  <si>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</si>
  <si>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</si>
  <si>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</si>
  <si>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</si>
  <si>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</si>
  <si>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</si>
  <si>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</si>
  <si>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</si>
  <si>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</si>
  <si>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</si>
  <si>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</si>
  <si>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</si>
  <si>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</si>
  <si>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</si>
  <si>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</si>
  <si>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</si>
  <si>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</si>
  <si>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</si>
  <si>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</si>
  <si>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</si>
  <si>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</si>
  <si>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</si>
  <si>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</si>
  <si>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</si>
  <si>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</si>
  <si>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</si>
  <si>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</si>
  <si>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</si>
  <si>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</si>
  <si>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</si>
  <si>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</si>
  <si>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</si>
  <si>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</si>
  <si>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</si>
  <si>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</si>
  <si>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</si>
  <si>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</si>
  <si>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</si>
  <si>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</si>
  <si>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</si>
  <si>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</si>
  <si>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</si>
  <si>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</si>
  <si>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</si>
  <si>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</si>
  <si>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</si>
  <si>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</si>
  <si>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</si>
  <si>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</si>
  <si>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</si>
  <si>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</si>
  <si>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</si>
  <si>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</si>
  <si>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</si>
  <si>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</si>
  <si>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</si>
  <si>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</si>
  <si>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</si>
  <si>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</si>
  <si>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</si>
  <si>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</si>
  <si>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</si>
  <si>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</si>
  <si>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</si>
  <si>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</si>
  <si>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</si>
  <si>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</si>
  <si>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</si>
  <si>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</si>
  <si>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</si>
  <si>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</si>
  <si>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</si>
  <si>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</si>
  <si>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</si>
  <si>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</si>
  <si>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</si>
  <si>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</si>
  <si>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</si>
  <si>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</si>
  <si>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</si>
  <si>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</si>
  <si>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</si>
  <si>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</si>
  <si>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</si>
  <si>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</si>
  <si>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</si>
  <si>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</si>
  <si>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</si>
  <si>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</si>
  <si>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</si>
  <si>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</si>
  <si>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</si>
  <si>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</si>
  <si>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</si>
  <si>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</si>
  <si>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</si>
  <si>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</si>
  <si>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</si>
  <si>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</si>
  <si>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</si>
  <si>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</si>
  <si>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</si>
  <si>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</si>
  <si>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</si>
  <si>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</si>
  <si>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</si>
  <si>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</si>
  <si>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</si>
  <si>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</si>
  <si>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</si>
  <si>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</si>
  <si>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</si>
  <si>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</si>
  <si>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</si>
  <si>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</si>
  <si>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</si>
  <si>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</si>
  <si>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</si>
  <si>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</si>
  <si>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</si>
  <si>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</si>
  <si>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</si>
  <si>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</si>
  <si>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</si>
  <si>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</si>
  <si>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</si>
  <si>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</si>
  <si>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</si>
  <si>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</si>
  <si>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</si>
  <si>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</si>
  <si>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</si>
  <si>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</si>
  <si>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</si>
  <si>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</si>
  <si>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</si>
  <si>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</si>
  <si>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</si>
  <si>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</si>
  <si>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</si>
  <si>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</si>
  <si>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</si>
  <si>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</si>
  <si>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</si>
  <si>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</si>
  <si>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</si>
  <si>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</si>
  <si>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</si>
  <si>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</si>
  <si>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</si>
  <si>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</si>
  <si>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</si>
  <si>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</si>
  <si>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</si>
  <si>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</si>
  <si>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</si>
  <si>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</si>
  <si>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</si>
  <si>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</si>
  <si>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</si>
  <si>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</si>
  <si>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</si>
  <si>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</si>
  <si>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</si>
  <si>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</si>
  <si>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</si>
  <si>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</si>
  <si>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</si>
  <si>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</si>
  <si>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</si>
  <si>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</si>
  <si>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</si>
  <si>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</si>
  <si>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</si>
  <si>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</si>
  <si>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</si>
  <si>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</si>
  <si>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</si>
  <si>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</si>
  <si>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</si>
  <si>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</si>
  <si>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</si>
  <si>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</si>
  <si>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</si>
  <si>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</si>
  <si>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</si>
  <si>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</si>
  <si>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</si>
  <si>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</si>
  <si>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</si>
  <si>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</si>
  <si>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</si>
  <si>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</si>
  <si>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</si>
  <si>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</si>
  <si>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</si>
  <si>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</si>
  <si>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</si>
  <si>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</si>
  <si>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</si>
  <si>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</si>
  <si>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</si>
  <si>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</si>
  <si>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</si>
  <si>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</si>
  <si>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</si>
  <si>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</si>
  <si>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</si>
  <si>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</si>
  <si>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</si>
  <si>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</si>
  <si>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</si>
  <si>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</si>
  <si>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</si>
  <si>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</si>
  <si>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</si>
  <si>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</si>
  <si>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</si>
  <si>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</si>
  <si>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</si>
  <si>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</si>
  <si>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</si>
  <si>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</si>
  <si>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</si>
  <si>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</si>
  <si>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</si>
  <si>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</si>
  <si>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</si>
  <si>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</si>
  <si>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</si>
  <si>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</si>
  <si>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</si>
  <si>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</si>
  <si>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</si>
  <si>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</si>
  <si>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</si>
  <si>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</si>
  <si>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</si>
  <si>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</si>
  <si>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</si>
  <si>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</si>
  <si>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</si>
  <si>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</si>
  <si>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</si>
  <si>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</si>
  <si>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</si>
  <si>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</si>
  <si>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</si>
  <si>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</si>
  <si>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</si>
  <si>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</si>
  <si>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</si>
  <si>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</si>
  <si>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</si>
  <si>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</si>
  <si>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</si>
  <si>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</si>
  <si>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</si>
  <si>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</si>
  <si>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</si>
  <si>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</si>
  <si>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</si>
  <si>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</si>
  <si>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</si>
  <si>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</si>
  <si>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</si>
  <si>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</si>
  <si>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</si>
  <si>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</si>
  <si>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</si>
  <si>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</si>
  <si>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</si>
  <si>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</si>
  <si>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</si>
  <si>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</si>
  <si>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</si>
  <si>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</si>
  <si>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</si>
  <si>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</si>
  <si>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</si>
  <si>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</si>
  <si>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</si>
  <si>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</si>
  <si>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</si>
  <si>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</si>
  <si>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</si>
  <si>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</si>
  <si>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</si>
  <si>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</si>
  <si>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</si>
  <si>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</si>
  <si>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</si>
  <si>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</si>
  <si>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</si>
  <si>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</si>
  <si>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</si>
  <si>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</si>
  <si>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</si>
  <si>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</si>
  <si>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</si>
  <si>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</si>
  <si>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</si>
  <si>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</si>
  <si>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</si>
  <si>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</si>
  <si>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</si>
  <si>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</si>
  <si>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</si>
  <si>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</si>
  <si>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</si>
  <si>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</si>
  <si>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</si>
  <si>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</si>
  <si>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</si>
  <si>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</si>
  <si>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</si>
  <si>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</si>
  <si>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</si>
  <si>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</si>
  <si>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</si>
  <si>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</si>
  <si>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</si>
  <si>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</si>
  <si>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</si>
  <si>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</si>
  <si>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</si>
  <si>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</si>
  <si>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</si>
  <si>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</si>
  <si>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</si>
  <si>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</si>
  <si>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</si>
  <si>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</si>
  <si>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</si>
  <si>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</si>
  <si>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</si>
  <si>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</si>
  <si>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</si>
  <si>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</si>
  <si>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</si>
  <si>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</si>
  <si>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</si>
  <si>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</si>
  <si>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</si>
  <si>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</si>
  <si>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</si>
  <si>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</si>
  <si>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</si>
  <si>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</si>
  <si>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</si>
  <si>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</si>
  <si>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</si>
  <si>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</si>
  <si>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</si>
  <si>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</si>
  <si>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</si>
  <si>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</si>
  <si>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</si>
  <si>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</si>
  <si>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</si>
  <si>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</si>
  <si>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</si>
  <si>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</si>
  <si>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</si>
  <si>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</si>
  <si>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</si>
  <si>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</si>
  <si>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</si>
  <si>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</si>
  <si>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</si>
  <si>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</si>
  <si>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</si>
  <si>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</si>
  <si>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</si>
  <si>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</si>
  <si>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</si>
  <si>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</si>
  <si>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</si>
  <si>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</si>
  <si>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</si>
  <si>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</si>
  <si>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</si>
  <si>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</si>
  <si>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</si>
  <si>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</si>
  <si>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</si>
  <si>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</si>
  <si>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</si>
  <si>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</si>
  <si>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</si>
  <si>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</si>
  <si>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</si>
  <si>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</si>
  <si>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</si>
  <si>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</si>
  <si>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</si>
  <si>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</si>
  <si>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</si>
  <si>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</si>
  <si>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</si>
  <si>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</si>
  <si>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</si>
  <si>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</si>
  <si>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</si>
  <si>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</si>
  <si>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</si>
  <si>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</si>
  <si>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</si>
  <si>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</si>
  <si>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</si>
  <si>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</si>
  <si>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</si>
  <si>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</si>
  <si>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</si>
  <si>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</si>
  <si>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</si>
  <si>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</si>
  <si>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</si>
  <si>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</si>
  <si>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</si>
  <si>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</si>
  <si>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</si>
  <si>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</si>
  <si>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</si>
  <si>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</si>
  <si>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</si>
  <si>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</si>
  <si>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</si>
  <si>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</si>
  <si>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</si>
  <si>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</si>
  <si>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</si>
  <si>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</si>
  <si>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</si>
  <si>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</si>
  <si>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</si>
  <si>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</si>
  <si>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</si>
  <si>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</si>
  <si>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</si>
  <si>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</si>
  <si>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</si>
  <si>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</si>
  <si>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</si>
  <si>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</si>
  <si>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</si>
  <si>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</si>
  <si>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</si>
  <si>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</si>
  <si>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</si>
  <si>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</si>
  <si>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</si>
  <si>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</si>
  <si>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</si>
  <si>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</si>
  <si>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</si>
  <si>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</si>
  <si>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</si>
  <si>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</si>
  <si>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</si>
  <si>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</si>
  <si>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</si>
  <si>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</si>
  <si>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</si>
  <si>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</si>
  <si>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</si>
  <si>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</si>
  <si>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</si>
  <si>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</si>
  <si>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</si>
  <si>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</si>
  <si>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</si>
  <si>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</si>
  <si>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</si>
  <si>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</si>
  <si>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</si>
  <si>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</si>
  <si>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</si>
  <si>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</si>
  <si>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</si>
  <si>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</si>
  <si>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</si>
  <si>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</si>
  <si>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</si>
  <si>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</si>
  <si>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</si>
  <si>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</si>
  <si>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</si>
  <si>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</si>
  <si>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</si>
  <si>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</si>
  <si>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</si>
  <si>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</si>
  <si>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</si>
  <si>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</si>
  <si>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</si>
  <si>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</si>
  <si>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</si>
  <si>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</si>
  <si>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</si>
  <si>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</si>
  <si>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</si>
  <si>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</si>
  <si>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</si>
  <si>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</si>
  <si>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</si>
  <si>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</si>
  <si>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</si>
  <si>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</si>
  <si>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</si>
  <si>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</si>
  <si>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</si>
  <si>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</si>
  <si>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</si>
  <si>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</si>
  <si>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</si>
  <si>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</si>
  <si>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</si>
  <si>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</si>
  <si>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</si>
  <si>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</si>
  <si>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</si>
  <si>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</si>
  <si>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</si>
  <si>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</si>
  <si>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</si>
  <si>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</si>
  <si>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</si>
  <si>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</si>
  <si>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</si>
  <si>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</si>
  <si>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</si>
  <si>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</si>
  <si>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</si>
  <si>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</si>
  <si>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</si>
  <si>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</si>
  <si>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</si>
  <si>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</si>
  <si>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</si>
  <si>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</si>
  <si>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</si>
  <si>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</si>
  <si>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</si>
  <si>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</si>
  <si>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</si>
  <si>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</si>
  <si>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</si>
  <si>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</si>
  <si>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</si>
  <si>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</si>
  <si>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</si>
  <si>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</si>
  <si>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</si>
  <si>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</si>
  <si>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</si>
  <si>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</si>
  <si>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</si>
  <si>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</si>
  <si>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</si>
  <si>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</si>
  <si>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</si>
  <si>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</si>
  <si>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</si>
  <si>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</si>
  <si>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</si>
  <si>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</si>
  <si>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</si>
  <si>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</si>
  <si>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</si>
  <si>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</si>
  <si>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</si>
  <si>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</si>
  <si>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</si>
  <si>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</si>
  <si>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</si>
  <si>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</si>
  <si>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</si>
  <si>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</si>
  <si>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</si>
  <si>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</si>
  <si>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</si>
  <si>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</si>
  <si>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</si>
  <si>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</si>
  <si>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</si>
  <si>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</si>
  <si>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</si>
  <si>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</si>
  <si>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</si>
  <si>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</si>
  <si>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</si>
  <si>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</si>
  <si>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</si>
  <si>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</si>
  <si>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</si>
  <si>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</si>
  <si>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</si>
  <si>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</si>
  <si>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</si>
  <si>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</si>
  <si>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</si>
  <si>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</si>
  <si>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</si>
  <si>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</si>
  <si>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</si>
  <si>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</si>
  <si>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</si>
  <si>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</si>
  <si>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</si>
  <si>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</si>
  <si>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</si>
  <si>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</si>
  <si>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</si>
  <si>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</si>
  <si>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</si>
  <si>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</si>
  <si>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</si>
  <si>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</si>
  <si>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</si>
  <si>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</si>
  <si>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</si>
  <si>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</si>
  <si>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</si>
  <si>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</si>
  <si>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</si>
  <si>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</si>
  <si>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</si>
  <si>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</si>
  <si>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</si>
  <si>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</si>
  <si>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</si>
  <si>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</si>
  <si>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</si>
  <si>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</si>
  <si>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</si>
  <si>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</si>
  <si>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</si>
  <si>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</si>
  <si>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</si>
  <si>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</si>
  <si>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</si>
  <si>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</si>
  <si>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</si>
  <si>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</si>
  <si>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</si>
  <si>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</si>
  <si>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</si>
  <si>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</si>
  <si>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</si>
  <si>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</si>
  <si>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</si>
  <si>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</si>
  <si>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</si>
  <si>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</si>
  <si>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</si>
  <si>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</si>
  <si>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</si>
  <si>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</si>
  <si>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</si>
  <si>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</si>
  <si>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</si>
  <si>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</si>
  <si>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</si>
  <si>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</si>
  <si>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</si>
  <si>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</si>
  <si>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</si>
  <si>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</si>
  <si>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</si>
  <si>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</si>
  <si>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</si>
  <si>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</si>
  <si>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</si>
  <si>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</si>
  <si>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</si>
  <si>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</si>
  <si>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</si>
  <si>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</si>
  <si>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</si>
  <si>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</si>
  <si>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</si>
  <si>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</si>
  <si>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</si>
  <si>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</si>
  <si>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</si>
  <si>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</si>
  <si>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</si>
  <si>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</si>
  <si>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</si>
  <si>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</si>
  <si>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</si>
  <si>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</si>
  <si>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</si>
  <si>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</si>
  <si>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</si>
  <si>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</si>
  <si>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</si>
  <si>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</si>
  <si>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</si>
  <si>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</si>
  <si>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</si>
  <si>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</si>
  <si>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</si>
  <si>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</si>
  <si>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</si>
  <si>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</si>
  <si>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</si>
  <si>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</si>
  <si>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</si>
  <si>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</si>
  <si>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</si>
  <si>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</si>
  <si>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</si>
  <si>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</si>
  <si>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</si>
  <si>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</si>
  <si>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</si>
  <si>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</si>
  <si>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</si>
  <si>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</si>
  <si>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</si>
  <si>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</si>
  <si>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</si>
  <si>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</si>
  <si>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</si>
  <si>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</si>
  <si>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</si>
  <si>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</si>
  <si>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</si>
  <si>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</si>
  <si>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</si>
  <si>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</si>
  <si>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</si>
  <si>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</si>
  <si>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</si>
  <si>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</si>
  <si>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</si>
  <si>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</si>
  <si>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</si>
  <si>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</si>
  <si>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</si>
  <si>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</si>
  <si>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</si>
  <si>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</si>
  <si>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</si>
  <si>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</si>
  <si>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</si>
  <si>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</si>
  <si>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</si>
  <si>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</si>
  <si>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</si>
  <si>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</si>
  <si>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</si>
  <si>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</si>
  <si>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</si>
  <si>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</si>
  <si>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</si>
  <si>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</si>
  <si>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</si>
  <si>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</si>
  <si>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</si>
  <si>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</si>
  <si>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</si>
  <si>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</si>
  <si>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</si>
  <si>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</si>
  <si>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</si>
  <si>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</si>
  <si>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</si>
  <si>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</si>
  <si>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</si>
  <si>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</si>
  <si>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</si>
  <si>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</si>
  <si>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</si>
  <si>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</si>
  <si>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</si>
  <si>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</si>
  <si>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</si>
  <si>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</si>
  <si>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</si>
  <si>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</si>
  <si>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</si>
  <si>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</si>
  <si>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</si>
  <si>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</si>
  <si>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</si>
  <si>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</si>
  <si>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</si>
  <si>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</si>
  <si>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</si>
  <si>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</si>
  <si>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</si>
  <si>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</si>
  <si>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</si>
  <si>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</si>
  <si>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</si>
  <si>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</si>
  <si>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</si>
  <si>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</si>
  <si>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</si>
  <si>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</si>
  <si>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</si>
  <si>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</si>
  <si>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</si>
  <si>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</si>
  <si>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</si>
  <si>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</si>
  <si>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</si>
  <si>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</si>
  <si>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</si>
  <si>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</si>
  <si>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</si>
  <si>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</si>
  <si>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</si>
  <si>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</si>
  <si>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</si>
  <si>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</si>
  <si>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</si>
  <si>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</si>
  <si>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</si>
  <si>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</si>
  <si>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</si>
  <si>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</si>
  <si>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</si>
  <si>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</si>
  <si>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</si>
  <si>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</si>
  <si>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</si>
  <si>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</si>
  <si>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</si>
  <si>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</si>
  <si>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</si>
  <si>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</si>
  <si>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</si>
  <si>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</si>
  <si>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</si>
  <si>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</si>
  <si>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</si>
  <si>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</si>
  <si>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</si>
  <si>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</si>
  <si>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</si>
  <si>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</si>
  <si>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</si>
  <si>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</si>
  <si>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</si>
  <si>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</si>
  <si>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</si>
  <si>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</si>
  <si>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</si>
  <si>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</si>
  <si>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</si>
  <si>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</si>
  <si>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</si>
  <si>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</si>
  <si>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</si>
  <si>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</si>
  <si>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</si>
  <si>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</si>
  <si>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</si>
  <si>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</si>
  <si>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</si>
  <si>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</si>
  <si>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</si>
  <si>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</si>
  <si>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</si>
  <si>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</si>
  <si>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</si>
  <si>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</si>
  <si>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</si>
  <si>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</si>
  <si>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</si>
  <si>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</si>
  <si>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</si>
  <si>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</si>
  <si>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</si>
  <si>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</si>
  <si>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</si>
  <si>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</si>
  <si>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</si>
  <si>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</si>
  <si>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</si>
  <si>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</si>
  <si>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</si>
  <si>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</si>
  <si>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</si>
  <si>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</si>
  <si>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</si>
  <si>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</si>
  <si>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</si>
  <si>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</si>
  <si>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</si>
  <si>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</si>
  <si>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</si>
  <si>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</si>
  <si>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</si>
  <si>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</si>
  <si>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</si>
  <si>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</si>
  <si>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</si>
  <si>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</si>
  <si>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</si>
  <si>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</si>
  <si>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</si>
  <si>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</si>
  <si>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</si>
  <si>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</si>
  <si>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</si>
  <si>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</si>
  <si>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</si>
  <si>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</si>
  <si>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</si>
  <si>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</si>
  <si>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</si>
  <si>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</si>
  <si>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</si>
  <si>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</si>
  <si>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</si>
  <si>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</si>
  <si>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</si>
  <si>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</si>
  <si>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</si>
  <si>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</si>
  <si>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</si>
  <si>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</si>
  <si>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</si>
  <si>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</si>
  <si>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</si>
  <si>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</si>
  <si>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</si>
  <si>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</si>
  <si>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</si>
  <si>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</si>
  <si>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</si>
  <si>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</si>
  <si>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</si>
  <si>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</si>
  <si>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</si>
  <si>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</si>
  <si>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</si>
  <si>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</si>
  <si>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</si>
  <si>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</si>
  <si>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</si>
  <si>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</si>
  <si>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</si>
  <si>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</si>
  <si>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</si>
  <si>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</si>
  <si>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</si>
  <si>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</si>
  <si>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</si>
  <si>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</si>
  <si>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</si>
  <si>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</si>
  <si>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</si>
  <si>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</si>
  <si>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</si>
  <si>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</si>
  <si>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</si>
  <si>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</si>
  <si>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</si>
  <si>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</si>
  <si>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</si>
  <si>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</si>
  <si>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</si>
  <si>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</si>
  <si>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</si>
  <si>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</si>
  <si>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</si>
  <si>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</si>
  <si>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</si>
  <si>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</si>
  <si>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</si>
  <si>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</si>
  <si>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</si>
  <si>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</si>
  <si>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</si>
  <si>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</si>
  <si>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</si>
  <si>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</si>
  <si>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</si>
  <si>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</si>
  <si>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</si>
  <si>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</si>
  <si>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</si>
  <si>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</si>
  <si>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</si>
  <si>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</si>
  <si>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</si>
  <si>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</si>
  <si>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</si>
  <si>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</si>
  <si>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</si>
  <si>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</si>
  <si>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</si>
  <si>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</si>
  <si>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</si>
  <si>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</si>
  <si>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</si>
  <si>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</si>
  <si>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</si>
  <si>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</si>
  <si>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</si>
  <si>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</si>
  <si>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</si>
  <si>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</si>
  <si>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</si>
  <si>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</si>
  <si>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</si>
  <si>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</si>
  <si>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</si>
  <si>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</si>
  <si>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</si>
  <si>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</si>
  <si>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</si>
  <si>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</si>
  <si>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</si>
  <si>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</si>
  <si>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</si>
  <si>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</si>
  <si>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</si>
  <si>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</si>
  <si>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</si>
  <si>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</si>
  <si>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</si>
  <si>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</si>
  <si>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</si>
  <si>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</si>
  <si>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</si>
  <si>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</si>
  <si>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</si>
  <si>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</si>
  <si>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</si>
  <si>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</si>
  <si>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</si>
  <si>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</si>
  <si>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</si>
  <si>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</si>
  <si>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</si>
  <si>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</si>
  <si>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</si>
  <si>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</si>
  <si>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</si>
  <si>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</si>
  <si>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</si>
  <si>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</si>
  <si>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</si>
  <si>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</si>
  <si>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</si>
  <si>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</si>
  <si>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</si>
  <si>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</si>
  <si>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</si>
  <si>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</si>
  <si>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</si>
  <si>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</si>
  <si>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</si>
  <si>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</si>
  <si>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</si>
  <si>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</si>
  <si>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</si>
  <si>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</si>
  <si>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</si>
  <si>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</si>
  <si>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</si>
  <si>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</si>
  <si>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</si>
  <si>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</si>
  <si>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</si>
  <si>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</si>
  <si>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</si>
  <si>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</si>
  <si>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</si>
  <si>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</si>
  <si>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</si>
  <si>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</si>
  <si>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</si>
  <si>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</si>
  <si>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</si>
  <si>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</si>
  <si>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</si>
  <si>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</si>
  <si>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</si>
  <si>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</si>
  <si>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</si>
  <si>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</si>
  <si>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</si>
  <si>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</si>
  <si>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</si>
  <si>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</si>
  <si>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</si>
  <si>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</si>
  <si>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</si>
  <si>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</si>
  <si>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</si>
  <si>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</si>
  <si>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</si>
  <si>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</si>
  <si>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</si>
  <si>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</si>
  <si>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</si>
  <si>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</si>
  <si>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</si>
  <si>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</si>
  <si>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</si>
  <si>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</si>
  <si>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</si>
  <si>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</si>
  <si>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</si>
  <si>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</si>
  <si>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</si>
  <si>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</si>
  <si>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</si>
  <si>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</si>
  <si>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</si>
  <si>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</si>
  <si>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</si>
  <si>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</si>
  <si>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</si>
  <si>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</si>
  <si>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</si>
  <si>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</si>
  <si>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</si>
  <si>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</si>
  <si>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</si>
  <si>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</si>
  <si>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</si>
  <si>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</si>
  <si>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</si>
  <si>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</si>
  <si>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</si>
  <si>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</si>
  <si>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</si>
  <si>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</si>
  <si>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</si>
  <si>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</si>
  <si>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</si>
  <si>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</si>
  <si>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</si>
  <si>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</si>
  <si>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</si>
  <si>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</si>
  <si>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</si>
  <si>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</si>
  <si>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</si>
  <si>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</si>
  <si>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</si>
  <si>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</si>
  <si>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</si>
  <si>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</si>
  <si>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</si>
  <si>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</si>
  <si>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</si>
  <si>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</si>
  <si>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</si>
  <si>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</si>
  <si>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</si>
  <si>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</si>
  <si>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</si>
  <si>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</si>
  <si>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</si>
  <si>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</si>
  <si>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</si>
  <si>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</si>
  <si>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</si>
  <si>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</si>
  <si>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</si>
  <si>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</si>
  <si>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</si>
  <si>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</si>
  <si>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</si>
  <si>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</si>
  <si>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</si>
  <si>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</si>
  <si>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</si>
  <si>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</si>
  <si>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</si>
  <si>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</si>
  <si>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</si>
  <si>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</si>
  <si>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</si>
  <si>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</si>
  <si>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</si>
  <si>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</si>
  <si>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</si>
  <si>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</si>
  <si>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</si>
  <si>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</si>
  <si>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</si>
  <si>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</si>
  <si>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</si>
  <si>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</si>
  <si>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</si>
  <si>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</si>
  <si>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</si>
  <si>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</si>
  <si>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</si>
  <si>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</si>
  <si>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</si>
  <si>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</si>
  <si>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</si>
  <si>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</si>
  <si>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</si>
  <si>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</si>
  <si>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</si>
  <si>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</si>
  <si>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</si>
  <si>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</si>
  <si>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</si>
  <si>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</si>
  <si>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</si>
  <si>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</si>
  <si>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</si>
  <si>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</si>
  <si>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</si>
  <si>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</si>
  <si>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</si>
  <si>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</si>
  <si>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</si>
  <si>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</si>
  <si>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</si>
  <si>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</si>
  <si>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</si>
  <si>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</si>
  <si>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</si>
  <si>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</si>
  <si>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</si>
  <si>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</si>
  <si>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</si>
  <si>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</si>
  <si>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</si>
  <si>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</si>
  <si>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</si>
  <si>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</si>
  <si>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</si>
  <si>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</si>
  <si>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</si>
  <si>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</si>
  <si>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</si>
  <si>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</si>
  <si>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</si>
  <si>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</si>
  <si>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</si>
  <si>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</si>
  <si>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</si>
  <si>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</si>
  <si>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</si>
  <si>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</si>
  <si>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</si>
  <si>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</si>
  <si>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</si>
  <si>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</si>
  <si>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</si>
  <si>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</si>
  <si>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</si>
  <si>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</si>
  <si>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</si>
  <si>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</si>
  <si>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</si>
  <si>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</si>
  <si>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</si>
  <si>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</si>
  <si>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</si>
  <si>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</si>
  <si>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</si>
  <si>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</si>
  <si>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</si>
  <si>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</si>
  <si>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</si>
  <si>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</si>
  <si>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</si>
  <si>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</si>
  <si>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</si>
  <si>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</si>
  <si>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</si>
  <si>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</si>
  <si>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</si>
  <si>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</si>
  <si>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</si>
  <si>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</si>
  <si>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</si>
  <si>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</si>
  <si>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</si>
  <si>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</si>
  <si>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</si>
  <si>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</si>
  <si>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</si>
  <si>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</si>
  <si>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</si>
  <si>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</si>
  <si>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</si>
  <si>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</si>
  <si>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</si>
  <si>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</si>
  <si>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</si>
  <si>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</si>
  <si>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</si>
  <si>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</si>
  <si>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</si>
  <si>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</si>
  <si>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</si>
  <si>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</si>
  <si>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</si>
  <si>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</si>
  <si>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</si>
  <si>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</si>
  <si>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</si>
  <si>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</si>
  <si>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</si>
  <si>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</si>
  <si>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</si>
  <si>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</si>
  <si>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</si>
  <si>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</si>
  <si>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</si>
  <si>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</si>
  <si>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</si>
  <si>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</si>
  <si>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</si>
  <si>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</si>
  <si>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</si>
  <si>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</si>
  <si>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</si>
  <si>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</si>
  <si>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</si>
  <si>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</si>
  <si>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</si>
  <si>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</si>
  <si>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</si>
  <si>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</si>
  <si>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</si>
  <si>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</si>
  <si>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</si>
  <si>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</si>
  <si>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</si>
  <si>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</si>
  <si>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</si>
  <si>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</si>
  <si>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</si>
  <si>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</si>
  <si>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</si>
  <si>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</si>
  <si>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</si>
  <si>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</si>
  <si>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</si>
  <si>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</si>
  <si>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</si>
  <si>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</si>
  <si>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</si>
  <si>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</si>
  <si>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</si>
  <si>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</si>
  <si>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</si>
  <si>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</si>
  <si>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</si>
  <si>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</si>
  <si>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</si>
  <si>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</si>
  <si>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</si>
  <si>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</si>
  <si>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</si>
  <si>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</si>
  <si>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</si>
  <si>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</si>
  <si>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</si>
  <si>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</si>
  <si>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</si>
  <si>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</si>
  <si>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</si>
  <si>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</si>
  <si>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</si>
  <si>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</si>
  <si>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</si>
  <si>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</si>
  <si>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</si>
  <si>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</si>
  <si>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</si>
  <si>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</si>
  <si>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</si>
  <si>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</si>
  <si>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</si>
  <si>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</si>
  <si>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</si>
  <si>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</si>
  <si>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</si>
  <si>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</si>
  <si>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</si>
  <si>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</si>
  <si>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</si>
  <si>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</si>
  <si>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</si>
  <si>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</si>
  <si>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</si>
  <si>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</si>
  <si>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</si>
  <si>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</si>
  <si>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</si>
  <si>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</si>
  <si>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</si>
  <si>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</si>
  <si>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</si>
  <si>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</si>
  <si>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</si>
  <si>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</si>
  <si>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</si>
  <si>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</si>
  <si>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</si>
  <si>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</si>
  <si>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</si>
  <si>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</si>
  <si>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</si>
  <si>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</si>
  <si>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</si>
  <si>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</si>
  <si>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</si>
  <si>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</si>
  <si>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</si>
  <si>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</si>
  <si>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</si>
  <si>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</si>
  <si>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</si>
  <si>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</si>
  <si>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</si>
  <si>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</si>
  <si>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</si>
  <si>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</si>
  <si>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</si>
  <si>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</si>
  <si>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</si>
  <si>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</si>
  <si>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</si>
  <si>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</si>
  <si>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</si>
  <si>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</si>
  <si>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</si>
  <si>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</si>
  <si>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</si>
  <si>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</si>
  <si>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</si>
  <si>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</si>
  <si>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</si>
  <si>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</si>
  <si>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</si>
  <si>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</si>
  <si>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</si>
  <si>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</si>
  <si>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</si>
  <si>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</si>
  <si>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</si>
  <si>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</si>
  <si>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</si>
  <si>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</si>
  <si>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</si>
  <si>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</si>
  <si>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</si>
  <si>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</si>
  <si>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</si>
  <si>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</si>
  <si>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</si>
  <si>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</si>
  <si>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</si>
  <si>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</si>
  <si>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</si>
  <si>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</si>
  <si>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</si>
  <si>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</si>
  <si>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</si>
  <si>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</si>
  <si>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</si>
  <si>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</si>
  <si>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</si>
  <si>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</si>
  <si>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</si>
  <si>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</si>
  <si>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</si>
  <si>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</si>
  <si>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</si>
  <si>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</si>
  <si>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</si>
  <si>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</si>
  <si>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</si>
  <si>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</si>
  <si>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</si>
  <si>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</si>
  <si>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</si>
  <si>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</si>
  <si>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</si>
  <si>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</si>
  <si>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</si>
  <si>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</si>
  <si>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</si>
  <si>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</si>
  <si>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</si>
  <si>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</si>
  <si>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</si>
  <si>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</si>
  <si>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</si>
  <si>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</si>
  <si>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</si>
  <si>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</si>
  <si>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</si>
  <si>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</si>
  <si>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</si>
  <si>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</si>
  <si>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</si>
  <si>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</si>
  <si>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</si>
  <si>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</si>
  <si>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</si>
  <si>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</si>
  <si>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</si>
  <si>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</si>
  <si>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</si>
  <si>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</si>
  <si>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</si>
  <si>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</si>
  <si>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</si>
  <si>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</si>
  <si>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</si>
  <si>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</si>
  <si>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</si>
  <si>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</si>
  <si>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</si>
  <si>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</si>
  <si>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</si>
  <si>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</si>
  <si>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</si>
  <si>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</si>
  <si>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</si>
  <si>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</si>
  <si>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</si>
  <si>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</si>
  <si>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</si>
  <si>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</si>
  <si>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</si>
  <si>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</si>
  <si>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</si>
  <si>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</si>
  <si>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</si>
  <si>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</si>
  <si>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</si>
  <si>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</si>
  <si>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</si>
  <si>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</si>
  <si>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</si>
  <si>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</si>
  <si>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</si>
  <si>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</si>
  <si>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</si>
  <si>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</si>
  <si>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</si>
  <si>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</si>
  <si>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</si>
  <si>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</si>
  <si>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</si>
  <si>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</si>
  <si>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</si>
  <si>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</si>
  <si>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</si>
  <si>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</si>
  <si>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</si>
  <si>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</si>
  <si>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</si>
  <si>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</si>
  <si>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</si>
  <si>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</si>
  <si>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</si>
  <si>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</si>
  <si>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</si>
  <si>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</si>
  <si>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</si>
  <si>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</si>
  <si>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</si>
  <si>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</si>
  <si>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</si>
  <si>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</si>
  <si>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</si>
  <si>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</si>
  <si>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</si>
  <si>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</si>
  <si>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</si>
  <si>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</si>
  <si>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</si>
  <si>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</si>
  <si>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</si>
  <si>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</si>
  <si>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</si>
  <si>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</si>
  <si>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</si>
  <si>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</si>
  <si>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</si>
  <si>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</si>
  <si>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</si>
  <si>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</si>
  <si>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</si>
  <si>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</si>
  <si>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</si>
  <si>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</si>
  <si>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</si>
  <si>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</si>
  <si>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</si>
  <si>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</si>
  <si>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</si>
  <si>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</si>
  <si>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</si>
  <si>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</si>
  <si>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</si>
  <si>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</si>
  <si>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</si>
  <si>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</si>
  <si>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</si>
  <si>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</si>
  <si>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</si>
  <si>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</si>
  <si>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</si>
  <si>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</si>
  <si>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</si>
  <si>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</si>
  <si>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</si>
  <si>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</si>
  <si>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</si>
  <si>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</si>
  <si>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</si>
  <si>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</si>
  <si>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</si>
  <si>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</si>
  <si>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</si>
  <si>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</si>
  <si>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</si>
  <si>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</si>
  <si>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</si>
  <si>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</si>
  <si>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</si>
  <si>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</si>
  <si>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</si>
  <si>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</si>
  <si>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</si>
  <si>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</si>
  <si>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</si>
  <si>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</si>
  <si>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</si>
  <si>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</si>
  <si>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</si>
  <si>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</si>
  <si>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</si>
  <si>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</si>
  <si>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</si>
  <si>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</si>
  <si>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</si>
  <si>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</si>
  <si>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</si>
  <si>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</si>
  <si>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</si>
  <si>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</si>
  <si>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</si>
  <si>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</si>
  <si>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</si>
  <si>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</si>
  <si>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</si>
  <si>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</si>
  <si>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</si>
  <si>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</si>
  <si>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</si>
  <si>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</si>
  <si>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</si>
  <si>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</si>
  <si>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</si>
  <si>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</si>
  <si>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</si>
  <si>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</si>
  <si>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</si>
  <si>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</si>
  <si>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</si>
  <si>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</si>
  <si>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</si>
  <si>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</si>
  <si>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</si>
  <si>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</si>
  <si>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</si>
  <si>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</si>
  <si>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</si>
  <si>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</si>
  <si>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</si>
  <si>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</si>
  <si>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</si>
  <si>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</si>
  <si>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</si>
  <si>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</si>
  <si>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</si>
  <si>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</si>
  <si>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</si>
  <si>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</si>
  <si>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</si>
  <si>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</si>
  <si>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</si>
  <si>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</si>
  <si>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</si>
  <si>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</si>
  <si>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</si>
  <si>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</si>
  <si>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</si>
  <si>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</si>
  <si>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</si>
  <si>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</si>
  <si>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</si>
  <si>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</si>
  <si>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</si>
  <si>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</si>
  <si>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</si>
  <si>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</si>
  <si>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</si>
  <si>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</si>
  <si>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</si>
  <si>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</si>
  <si>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</si>
  <si>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</si>
  <si>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</si>
  <si>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</si>
  <si>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</si>
  <si>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</si>
  <si>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</si>
  <si>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</si>
  <si>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</si>
  <si>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</si>
  <si>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</si>
  <si>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</si>
  <si>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</si>
  <si>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</si>
  <si>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</si>
  <si>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</si>
  <si>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</si>
  <si>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</si>
  <si>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</si>
  <si>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</si>
  <si>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</si>
  <si>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</si>
  <si>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</si>
  <si>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</si>
  <si>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</si>
  <si>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</si>
  <si>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</si>
  <si>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</si>
  <si>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</si>
  <si>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</si>
  <si>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</si>
  <si>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</si>
  <si>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</si>
  <si>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</si>
  <si>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</si>
  <si>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</si>
  <si>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</si>
  <si>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</si>
  <si>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</si>
  <si>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</si>
  <si>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</si>
  <si>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</si>
  <si>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</si>
  <si>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</si>
  <si>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</si>
  <si>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</si>
  <si>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</si>
  <si>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</si>
  <si>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</si>
  <si>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</si>
  <si>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</si>
  <si>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</si>
  <si>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</si>
  <si>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</si>
  <si>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</si>
  <si>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</si>
  <si>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</si>
  <si>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</si>
  <si>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</si>
  <si>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</si>
  <si>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</si>
  <si>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</si>
  <si>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</si>
  <si>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</si>
  <si>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</si>
  <si>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</si>
  <si>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</si>
  <si>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</si>
  <si>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</si>
  <si>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</si>
  <si>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</si>
  <si>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</si>
  <si>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</si>
  <si>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</si>
  <si>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</si>
  <si>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</si>
  <si>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</si>
  <si>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</si>
  <si>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</si>
  <si>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</si>
  <si>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</si>
  <si>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</si>
  <si>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</si>
  <si>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</si>
  <si>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</si>
  <si>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</si>
  <si>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</si>
  <si>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</si>
  <si>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</si>
  <si>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</si>
  <si>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</si>
  <si>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</si>
  <si>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</si>
  <si>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</si>
  <si>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</si>
  <si>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</si>
  <si>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</si>
  <si>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</si>
  <si>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</si>
  <si>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</si>
  <si>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</si>
  <si>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</si>
  <si>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</si>
  <si>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</si>
  <si>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</si>
  <si>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</si>
  <si>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</si>
  <si>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</si>
  <si>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</si>
  <si>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</si>
  <si>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</si>
  <si>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</si>
  <si>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</si>
  <si>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</si>
  <si>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</si>
  <si>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</si>
  <si>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</si>
  <si>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</si>
  <si>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</si>
  <si>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</si>
  <si>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</si>
  <si>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</si>
  <si>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</si>
  <si>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</si>
  <si>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</si>
  <si>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</si>
  <si>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</si>
  <si>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</si>
  <si>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</si>
  <si>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</si>
  <si>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</si>
  <si>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</si>
  <si>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</si>
  <si>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</si>
  <si>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</si>
  <si>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</si>
  <si>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</si>
  <si>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</si>
  <si>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</si>
  <si>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</si>
  <si>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</si>
  <si>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</si>
  <si>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</si>
  <si>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</si>
  <si>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</si>
  <si>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</si>
  <si>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</si>
  <si>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</si>
  <si>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</si>
  <si>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</si>
  <si>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</si>
  <si>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</si>
  <si>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</si>
  <si>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</si>
  <si>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</si>
  <si>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</si>
  <si>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</si>
  <si>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</si>
  <si>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</si>
  <si>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</si>
  <si>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</si>
  <si>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</si>
  <si>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</si>
  <si>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</si>
  <si>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</si>
  <si>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</si>
  <si>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</si>
  <si>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</si>
  <si>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</si>
  <si>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</si>
  <si>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</si>
  <si>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</si>
  <si>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</si>
  <si>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</si>
  <si>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</si>
  <si>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</si>
  <si>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</si>
  <si>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</si>
  <si>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</si>
  <si>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</si>
  <si>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</si>
  <si>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</si>
  <si>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</si>
  <si>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</si>
  <si>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</si>
  <si>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</si>
  <si>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</si>
  <si>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</si>
  <si>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</si>
  <si>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</si>
  <si>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</si>
  <si>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</si>
  <si>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</si>
  <si>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</si>
  <si>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</si>
  <si>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</si>
  <si>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</si>
  <si>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</si>
  <si>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</si>
  <si>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</si>
  <si>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</si>
  <si>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</si>
  <si>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</si>
  <si>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</si>
  <si>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</si>
  <si>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</si>
  <si>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</si>
  <si>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</si>
  <si>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</si>
  <si>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</si>
  <si>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</si>
  <si>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</si>
  <si>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</si>
  <si>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</si>
  <si>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</si>
  <si>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</si>
  <si>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</si>
  <si>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</si>
  <si>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</si>
  <si>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</si>
  <si>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</si>
  <si>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</si>
  <si>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</si>
  <si>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</si>
  <si>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</si>
  <si>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</si>
  <si>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</si>
  <si>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</si>
  <si>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</si>
  <si>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</si>
  <si>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</si>
  <si>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</si>
  <si>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</si>
  <si>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</si>
  <si>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</si>
  <si>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</si>
  <si>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</si>
  <si>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</si>
  <si>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</si>
  <si>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</si>
  <si>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</si>
  <si>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</si>
  <si>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</si>
  <si>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</si>
  <si>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</si>
  <si>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</si>
  <si>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</si>
  <si>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</si>
  <si>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</si>
  <si>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</si>
  <si>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</si>
  <si>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</si>
  <si>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</si>
  <si>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</si>
  <si>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</si>
  <si>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</si>
  <si>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</si>
  <si>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</si>
  <si>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</si>
  <si>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</si>
  <si>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</si>
  <si>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</si>
  <si>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</si>
  <si>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</si>
  <si>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</si>
  <si>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</si>
  <si>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</si>
  <si>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</si>
  <si>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</si>
  <si>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</si>
  <si>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</si>
  <si>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</si>
  <si>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</si>
  <si>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</si>
  <si>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</si>
  <si>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</si>
  <si>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</si>
  <si>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</si>
  <si>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</si>
  <si>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</si>
  <si>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</si>
  <si>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</si>
  <si>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</si>
  <si>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</si>
  <si>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</si>
  <si>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</si>
  <si>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</si>
  <si>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</si>
  <si>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</si>
  <si>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</si>
  <si>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</si>
  <si>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</si>
  <si>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</si>
  <si>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</si>
  <si>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</si>
  <si>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</si>
  <si>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</si>
  <si>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</si>
  <si>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</si>
  <si>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</si>
  <si>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</si>
  <si>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</si>
  <si>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</si>
  <si>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</si>
  <si>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</si>
  <si>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</si>
  <si>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</si>
  <si>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</si>
  <si>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</si>
  <si>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</si>
  <si>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</si>
  <si>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</si>
  <si>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</si>
  <si>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</si>
  <si>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</si>
  <si>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</si>
  <si>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</si>
  <si>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</si>
  <si>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</si>
  <si>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</si>
  <si>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</si>
  <si>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</si>
  <si>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</si>
  <si>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</si>
  <si>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</si>
  <si>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</si>
  <si>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</si>
  <si>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</si>
  <si>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</si>
  <si>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</si>
  <si>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</si>
  <si>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</si>
  <si>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</si>
  <si>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</si>
  <si>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</si>
  <si>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</si>
  <si>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</si>
  <si>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</si>
  <si>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</si>
  <si>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</si>
  <si>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</si>
  <si>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</si>
  <si>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</si>
  <si>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</si>
  <si>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</si>
  <si>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</si>
  <si>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</si>
  <si>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</si>
  <si>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</si>
  <si>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</si>
  <si>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</si>
  <si>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</si>
  <si>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</si>
  <si>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</si>
  <si>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</si>
  <si>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</si>
  <si>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</si>
  <si>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</si>
  <si>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</si>
  <si>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</si>
  <si>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</si>
  <si>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</si>
  <si>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</si>
  <si>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</si>
  <si>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</si>
  <si>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</si>
  <si>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</si>
  <si>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</si>
  <si>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</si>
  <si>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</si>
  <si>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</si>
  <si>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</si>
  <si>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</si>
  <si>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</si>
  <si>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</si>
  <si>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</si>
  <si>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</si>
  <si>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</si>
  <si>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</si>
  <si>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</si>
  <si>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</si>
  <si>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</si>
  <si>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</si>
  <si>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</si>
  <si>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</si>
  <si>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</si>
  <si>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</si>
  <si>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</si>
  <si>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</si>
  <si>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</si>
  <si>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</si>
  <si>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</si>
  <si>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</si>
  <si>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</si>
  <si>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</si>
  <si>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</si>
  <si>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</si>
  <si>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</si>
  <si>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</si>
  <si>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</si>
  <si>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</si>
  <si>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</si>
  <si>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</si>
  <si>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</si>
  <si>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</si>
  <si>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</si>
  <si>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</si>
  <si>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</si>
  <si>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</si>
  <si>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</si>
  <si>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</si>
  <si>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</si>
  <si>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</si>
  <si>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</si>
  <si>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</si>
  <si>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</si>
  <si>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</si>
  <si>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</si>
  <si>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</si>
  <si>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</si>
  <si>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</si>
  <si>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</si>
  <si>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</si>
  <si>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</si>
  <si>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</si>
  <si>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</si>
  <si>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</si>
  <si>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</si>
  <si>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</si>
  <si>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</si>
  <si>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</si>
  <si>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</si>
  <si>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</si>
  <si>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</si>
  <si>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</si>
  <si>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</si>
  <si>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</si>
  <si>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</si>
  <si>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</si>
  <si>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</si>
  <si>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</si>
  <si>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</si>
  <si>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</si>
  <si>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</si>
  <si>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</si>
  <si>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</si>
  <si>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</si>
  <si>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</si>
  <si>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</si>
  <si>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</si>
  <si>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</si>
  <si>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</si>
  <si>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</si>
  <si>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</si>
  <si>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</si>
  <si>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</si>
  <si>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</si>
  <si>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</si>
  <si>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</si>
  <si>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</si>
  <si>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</si>
  <si>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</si>
  <si>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</si>
  <si>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</si>
  <si>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</si>
  <si>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</si>
  <si>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</si>
  <si>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</si>
  <si>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</si>
  <si>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</si>
  <si>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</si>
  <si>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</si>
  <si>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</si>
  <si>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</si>
  <si>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</si>
  <si>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</si>
  <si>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</si>
  <si>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</si>
  <si>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</si>
  <si>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</si>
  <si>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</si>
  <si>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</si>
  <si>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</si>
  <si>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</si>
  <si>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</si>
  <si>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</si>
  <si>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</si>
  <si>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</si>
  <si>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</si>
  <si>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</si>
  <si>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</si>
  <si>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</si>
  <si>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</si>
  <si>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</si>
  <si>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</si>
  <si>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</si>
  <si>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</si>
  <si>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</si>
  <si>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</si>
  <si>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</si>
  <si>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</si>
  <si>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</si>
  <si>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</si>
  <si>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</si>
  <si>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</si>
  <si>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</si>
  <si>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</si>
  <si>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</si>
  <si>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</si>
  <si>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</si>
  <si>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</si>
  <si>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</si>
  <si>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</si>
  <si>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</si>
  <si>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</si>
  <si>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</si>
  <si>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</si>
  <si>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</si>
  <si>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</si>
  <si>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</si>
  <si>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</si>
  <si>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</si>
  <si>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</si>
  <si>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</si>
  <si>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</si>
  <si>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</si>
  <si>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</si>
  <si>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</si>
  <si>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</si>
  <si>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</si>
  <si>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</si>
  <si>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</si>
  <si>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</si>
  <si>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</si>
  <si>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</si>
  <si>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</si>
  <si>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</si>
  <si>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</si>
  <si>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</si>
  <si>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</si>
  <si>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</si>
  <si>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</si>
  <si>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</si>
  <si>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</si>
  <si>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</si>
  <si>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</si>
  <si>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</si>
  <si>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</si>
  <si>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</si>
  <si>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</si>
  <si>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</si>
  <si>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</si>
  <si>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</si>
  <si>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</si>
  <si>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</si>
  <si>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</si>
  <si>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</si>
  <si>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</si>
  <si>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</si>
  <si>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</si>
  <si>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</si>
  <si>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</si>
  <si>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</si>
  <si>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</si>
  <si>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</si>
  <si>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</si>
  <si>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</si>
  <si>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</si>
  <si>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</si>
  <si>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</si>
  <si>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</si>
  <si>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</si>
  <si>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</si>
  <si>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</si>
  <si>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</si>
  <si>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</si>
  <si>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</si>
  <si>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</si>
  <si>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</si>
  <si>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</si>
  <si>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</si>
  <si>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</si>
  <si>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</si>
  <si>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</si>
  <si>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</si>
  <si>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</si>
  <si>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</si>
  <si>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</si>
  <si>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</si>
  <si>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</si>
  <si>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</si>
  <si>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</si>
  <si>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</si>
  <si>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</si>
  <si>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</si>
  <si>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</si>
  <si>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</si>
  <si>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</si>
  <si>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</si>
  <si>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</si>
  <si>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</si>
  <si>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</si>
  <si>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</si>
  <si>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</si>
  <si>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</si>
  <si>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</si>
  <si>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</si>
  <si>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</si>
  <si>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</si>
  <si>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</si>
  <si>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</si>
  <si>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</si>
  <si>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</si>
  <si>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</si>
  <si>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</si>
  <si>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</si>
  <si>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</si>
  <si>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</si>
  <si>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</si>
  <si>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</si>
  <si>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</si>
  <si>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</si>
  <si>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</si>
  <si>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</si>
  <si>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</si>
  <si>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</si>
  <si>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</si>
  <si>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</si>
  <si>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</si>
  <si>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</si>
  <si>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</si>
  <si>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</si>
  <si>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</si>
  <si>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</si>
  <si>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</si>
  <si>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</si>
  <si>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</si>
  <si>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</si>
  <si>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</si>
  <si>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</si>
  <si>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</si>
  <si>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</si>
  <si>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</si>
  <si>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</si>
  <si>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</si>
  <si>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</si>
  <si>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</si>
  <si>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</si>
  <si>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</si>
  <si>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</si>
  <si>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</si>
  <si>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</si>
  <si>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</si>
  <si>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</si>
  <si>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</si>
  <si>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</si>
  <si>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</si>
  <si>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</si>
  <si>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</si>
  <si>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</si>
  <si>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</si>
  <si>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</si>
  <si>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</si>
  <si>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</si>
  <si>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</si>
  <si>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</si>
  <si>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</si>
  <si>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</si>
  <si>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</si>
  <si>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</si>
  <si>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</si>
  <si>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</si>
  <si>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</si>
  <si>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</si>
  <si>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</si>
  <si>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</si>
  <si>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</si>
  <si>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</si>
  <si>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</si>
  <si>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</si>
  <si>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</si>
  <si>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</si>
  <si>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</si>
  <si>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</si>
  <si>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</si>
  <si>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</si>
  <si>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</si>
  <si>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</si>
  <si>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</si>
  <si>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</si>
  <si>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</si>
  <si>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</si>
  <si>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</si>
  <si>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</si>
  <si>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</si>
  <si>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</si>
  <si>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</si>
  <si>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</si>
  <si>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</si>
  <si>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</si>
  <si>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</si>
  <si>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</si>
  <si>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</si>
  <si>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</si>
  <si>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</si>
  <si>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</si>
  <si>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</si>
  <si>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</si>
  <si>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</si>
  <si>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</si>
  <si>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</si>
  <si>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</si>
  <si>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</si>
  <si>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</si>
  <si>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</si>
  <si>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</si>
  <si>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</si>
  <si>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</si>
  <si>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</si>
  <si>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</si>
  <si>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</si>
  <si>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</si>
  <si>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</si>
  <si>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</si>
  <si>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</si>
  <si>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</si>
  <si>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</si>
  <si>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</si>
  <si>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</si>
  <si>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</si>
  <si>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</si>
  <si>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</si>
  <si>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</si>
  <si>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</si>
  <si>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</si>
  <si>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</si>
  <si>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</si>
  <si>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</si>
  <si>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</si>
  <si>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</si>
  <si>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</si>
  <si>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</si>
  <si>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</si>
  <si>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</si>
  <si>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</si>
  <si>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</si>
  <si>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</si>
  <si>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</si>
  <si>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</si>
  <si>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</si>
  <si>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</si>
  <si>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</si>
  <si>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</si>
  <si>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</si>
  <si>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</si>
  <si>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</si>
  <si>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</si>
  <si>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</si>
  <si>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</si>
  <si>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</si>
  <si>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</si>
  <si>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</si>
  <si>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</si>
  <si>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</si>
  <si>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</si>
  <si>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</si>
  <si>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</si>
  <si>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</si>
  <si>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</si>
  <si>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</si>
  <si>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</si>
  <si>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</si>
  <si>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</si>
  <si>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</si>
  <si>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</si>
  <si>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</si>
  <si>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</si>
  <si>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</si>
  <si>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</si>
  <si>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</si>
  <si>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</si>
  <si>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</si>
  <si>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</si>
  <si>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</si>
  <si>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</si>
  <si>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</si>
  <si>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</si>
  <si>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</si>
  <si>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</si>
  <si>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</si>
  <si>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</si>
  <si>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</si>
  <si>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</si>
  <si>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</si>
  <si>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</si>
  <si>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</si>
  <si>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</si>
  <si>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</si>
  <si>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</si>
  <si>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</si>
  <si>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</si>
  <si>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</si>
  <si>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</si>
  <si>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</si>
  <si>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</si>
  <si>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</si>
  <si>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</si>
  <si>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</si>
  <si>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</si>
  <si>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</si>
  <si>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</si>
  <si>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</si>
  <si>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</si>
  <si>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</si>
  <si>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</si>
  <si>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</si>
  <si>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</si>
  <si>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</si>
  <si>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</si>
  <si>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</si>
  <si>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</si>
  <si>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</si>
  <si>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</si>
  <si>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</si>
  <si>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</si>
  <si>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</si>
  <si>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</si>
  <si>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</si>
  <si>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</si>
  <si>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</si>
  <si>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</si>
  <si>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</si>
  <si>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</si>
  <si>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</si>
  <si>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</si>
  <si>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</si>
  <si>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</si>
  <si>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</si>
  <si>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</si>
  <si>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</si>
  <si>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</si>
  <si>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</si>
  <si>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</si>
  <si>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</si>
  <si>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</si>
  <si>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</si>
  <si>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</si>
  <si>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</si>
  <si>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</si>
  <si>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</si>
  <si>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</si>
  <si>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</si>
  <si>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</si>
  <si>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</si>
  <si>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</si>
  <si>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</si>
  <si>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</si>
  <si>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</si>
  <si>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</si>
  <si>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</si>
  <si>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</si>
  <si>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</si>
  <si>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</si>
  <si>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</si>
  <si>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</si>
  <si>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</si>
  <si>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</si>
  <si>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</si>
  <si>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</si>
  <si>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</si>
  <si>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</si>
  <si>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</si>
  <si>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</si>
  <si>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</si>
  <si>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</si>
  <si>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</si>
  <si>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</si>
  <si>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</si>
  <si>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</si>
  <si>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</si>
  <si>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</si>
  <si>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</si>
  <si>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</si>
  <si>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</si>
  <si>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</si>
  <si>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</si>
  <si>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</si>
  <si>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</si>
  <si>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</si>
  <si>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</si>
  <si>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</si>
  <si>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</si>
  <si>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</si>
  <si>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</si>
  <si>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</si>
  <si>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</si>
  <si>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</si>
  <si>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</si>
  <si>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</si>
  <si>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</si>
  <si>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</si>
  <si>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</si>
  <si>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</si>
  <si>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</si>
  <si>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</si>
  <si>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</si>
  <si>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</si>
  <si>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</si>
  <si>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</si>
  <si>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</si>
  <si>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</si>
  <si>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</si>
  <si>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</si>
  <si>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</si>
  <si>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</si>
  <si>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</si>
  <si>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</si>
  <si>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</si>
  <si>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</si>
  <si>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</si>
  <si>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</si>
  <si>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</si>
  <si>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</si>
  <si>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</si>
  <si>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</si>
  <si>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</si>
  <si>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</si>
  <si>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</si>
  <si>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</si>
  <si>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</si>
  <si>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</si>
  <si>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</si>
  <si>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</si>
  <si>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</si>
  <si>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</si>
  <si>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</si>
  <si>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</si>
  <si>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</si>
  <si>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</si>
  <si>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</si>
  <si>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</si>
  <si>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</si>
  <si>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</si>
  <si>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</si>
  <si>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</si>
  <si>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</si>
  <si>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</si>
  <si>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</si>
  <si>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</si>
  <si>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</si>
  <si>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</si>
  <si>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</si>
  <si>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</si>
  <si>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</si>
  <si>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</si>
  <si>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</si>
  <si>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</si>
  <si>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</si>
  <si>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</si>
  <si>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</si>
  <si>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</si>
  <si>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</si>
  <si>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</si>
  <si>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</si>
  <si>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</si>
  <si>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</si>
  <si>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</si>
  <si>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</si>
  <si>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</si>
  <si>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</si>
  <si>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</si>
  <si>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</si>
  <si>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</si>
  <si>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</si>
  <si>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</si>
  <si>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</si>
  <si>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</si>
  <si>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</si>
  <si>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</si>
  <si>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</si>
  <si>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</si>
  <si>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</si>
  <si>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</si>
  <si>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</si>
  <si>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</si>
  <si>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</si>
  <si>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</si>
  <si>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</si>
  <si>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</si>
  <si>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</si>
  <si>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</si>
  <si>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</si>
  <si>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</si>
  <si>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</si>
  <si>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</si>
  <si>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</si>
  <si>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</si>
  <si>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</si>
  <si>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</si>
  <si>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</si>
  <si>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</si>
  <si>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</si>
  <si>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</si>
  <si>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</si>
  <si>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</si>
  <si>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</si>
  <si>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</si>
  <si>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</si>
  <si>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</si>
  <si>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</si>
  <si>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</si>
  <si>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</si>
  <si>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</si>
  <si>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</si>
  <si>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</si>
  <si>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</si>
  <si>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</si>
  <si>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</si>
  <si>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</si>
  <si>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</si>
  <si>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</si>
  <si>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</si>
  <si>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</si>
  <si>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</si>
  <si>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</si>
  <si>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</si>
  <si>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</si>
  <si>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</si>
  <si>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</si>
  <si>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</si>
  <si>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</si>
  <si>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</si>
  <si>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</si>
  <si>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</si>
  <si>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</si>
  <si>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</si>
  <si>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</si>
  <si>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</si>
  <si>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</si>
  <si>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</si>
  <si>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</si>
  <si>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</si>
  <si>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</si>
  <si>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</si>
  <si>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</si>
  <si>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</si>
  <si>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</si>
  <si>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</si>
  <si>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</si>
  <si>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</si>
  <si>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</si>
  <si>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</si>
  <si>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</si>
  <si>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</si>
  <si>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</si>
  <si>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</si>
  <si>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</si>
  <si>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</si>
  <si>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</si>
  <si>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</si>
  <si>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</si>
  <si>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</si>
  <si>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</si>
  <si>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</si>
  <si>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</si>
  <si>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</si>
  <si>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</si>
  <si>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</si>
  <si>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</si>
  <si>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</si>
  <si>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</si>
  <si>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</si>
  <si>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</si>
  <si>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</si>
  <si>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</si>
  <si>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</si>
  <si>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</si>
  <si>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</si>
  <si>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</si>
  <si>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</si>
  <si>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</si>
  <si>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</si>
  <si>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</si>
  <si>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</si>
  <si>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</si>
  <si>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</si>
  <si>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</si>
  <si>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</si>
  <si>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</si>
  <si>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</si>
  <si>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</si>
  <si>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</si>
  <si>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</si>
  <si>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</si>
  <si>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</si>
  <si>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</si>
  <si>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</si>
  <si>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</si>
  <si>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</si>
  <si>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</si>
  <si>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</si>
  <si>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</si>
  <si>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</si>
  <si>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</si>
  <si>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</si>
  <si>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</si>
  <si>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</si>
  <si>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</si>
  <si>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</si>
  <si>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</si>
  <si>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</si>
  <si>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</si>
  <si>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</si>
  <si>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</si>
  <si>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</si>
  <si>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</si>
  <si>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</si>
  <si>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</si>
  <si>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</si>
  <si>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</si>
  <si>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</si>
  <si>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</si>
  <si>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</si>
  <si>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</si>
  <si>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</si>
  <si>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</si>
  <si>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</si>
  <si>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</si>
  <si>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</si>
  <si>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</si>
  <si>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</si>
  <si>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</si>
  <si>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</si>
  <si>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</si>
  <si>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</si>
  <si>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</si>
  <si>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</si>
  <si>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</si>
  <si>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</si>
  <si>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</si>
  <si>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</si>
  <si>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</si>
  <si>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</si>
  <si>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</si>
  <si>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</si>
  <si>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</si>
  <si>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</si>
  <si>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</si>
  <si>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</si>
  <si>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</si>
  <si>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</si>
  <si>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</si>
  <si>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</si>
  <si>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</si>
  <si>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</si>
  <si>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</si>
  <si>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</si>
  <si>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</si>
  <si>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</si>
  <si>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</si>
  <si>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</si>
  <si>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</si>
  <si>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</si>
  <si>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</si>
  <si>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</si>
  <si>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</si>
  <si>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</si>
  <si>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</si>
  <si>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</si>
  <si>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</si>
  <si>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</si>
  <si>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</si>
  <si>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</si>
  <si>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</si>
  <si>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</si>
  <si>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</si>
  <si>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</si>
  <si>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</si>
  <si>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</si>
  <si>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</si>
  <si>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</si>
  <si>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</si>
  <si>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</si>
  <si>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</si>
  <si>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</si>
  <si>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</si>
  <si>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</si>
  <si>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</si>
  <si>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</si>
  <si>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</si>
  <si>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</si>
  <si>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</si>
  <si>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</si>
  <si>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</si>
  <si>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</si>
  <si>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</si>
  <si>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</si>
  <si>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</si>
  <si>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</si>
  <si>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</si>
  <si>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</si>
  <si>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</si>
  <si>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</si>
  <si>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</si>
  <si>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</si>
  <si>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</si>
  <si>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</si>
  <si>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</si>
  <si>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</si>
  <si>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</si>
  <si>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</si>
  <si>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</si>
  <si>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</si>
  <si>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</si>
  <si>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</si>
  <si>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</si>
  <si>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</si>
  <si>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</si>
  <si>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</si>
  <si>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</si>
  <si>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</si>
  <si>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</si>
  <si>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</si>
  <si>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</si>
  <si>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</si>
  <si>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</si>
  <si>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</si>
  <si>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</si>
  <si>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</si>
  <si>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</si>
  <si>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</si>
  <si>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</si>
  <si>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</si>
  <si>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</si>
  <si>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</si>
  <si>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</si>
  <si>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</si>
  <si>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</si>
  <si>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</si>
  <si>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</si>
  <si>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</si>
  <si>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</si>
  <si>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</si>
  <si>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</si>
  <si>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</si>
  <si>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</si>
  <si>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</si>
  <si>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</si>
  <si>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</si>
  <si>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</si>
  <si>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</si>
  <si>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</si>
  <si>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</si>
  <si>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</si>
  <si>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</si>
  <si>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</si>
  <si>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</si>
  <si>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</si>
  <si>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</si>
  <si>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</si>
  <si>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</si>
  <si>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</si>
  <si>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</si>
  <si>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</si>
  <si>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</si>
  <si>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</si>
  <si>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</si>
  <si>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</si>
  <si>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</si>
  <si>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</si>
  <si>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</si>
  <si>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</si>
  <si>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</si>
  <si>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</si>
  <si>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</si>
  <si>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</si>
  <si>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</si>
  <si>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</si>
  <si>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</si>
  <si>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</si>
  <si>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</si>
  <si>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</si>
  <si>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</si>
  <si>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</si>
  <si>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</si>
  <si>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</si>
  <si>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</si>
  <si>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</si>
  <si>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</si>
  <si>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</si>
  <si>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</si>
  <si>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</si>
  <si>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</si>
  <si>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</si>
  <si>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</si>
  <si>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</si>
  <si>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</si>
  <si>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</si>
  <si>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</si>
  <si>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</si>
  <si>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</si>
  <si>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</si>
  <si>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</si>
  <si>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</si>
  <si>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</si>
  <si>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</si>
  <si>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</si>
  <si>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</si>
  <si>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</si>
  <si>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</si>
  <si>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</si>
  <si>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</si>
  <si>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</si>
  <si>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</si>
  <si>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</si>
  <si>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</si>
  <si>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</si>
  <si>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</si>
  <si>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</si>
  <si>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</si>
  <si>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</si>
  <si>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</si>
  <si>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</si>
  <si>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</si>
  <si>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</si>
  <si>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</si>
  <si>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</si>
  <si>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</si>
  <si>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</si>
  <si>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</si>
  <si>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</si>
  <si>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</si>
  <si>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</si>
  <si>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</si>
  <si>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</si>
  <si>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</si>
  <si>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</si>
  <si>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</si>
  <si>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</si>
  <si>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</si>
  <si>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</si>
  <si>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</si>
  <si>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</si>
  <si>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</si>
  <si>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</si>
  <si>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</si>
  <si>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</si>
  <si>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</si>
  <si>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</si>
  <si>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</si>
  <si>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</si>
  <si>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</si>
  <si>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</si>
  <si>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</si>
  <si>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</si>
  <si>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</si>
  <si>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</si>
  <si>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</si>
  <si>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</si>
  <si>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</si>
  <si>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</si>
  <si>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</si>
  <si>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</si>
  <si>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</si>
  <si>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</si>
  <si>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</si>
  <si>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</si>
  <si>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</si>
  <si>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</si>
  <si>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</si>
  <si>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</si>
  <si>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</si>
  <si>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</si>
  <si>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</si>
  <si>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</si>
  <si>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</si>
  <si>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</si>
  <si>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</si>
  <si>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</si>
  <si>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</si>
  <si>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</si>
  <si>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</si>
  <si>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</si>
  <si>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</si>
  <si>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</si>
  <si>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</si>
  <si>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</si>
  <si>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</si>
  <si>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</si>
  <si>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</si>
  <si>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</si>
  <si>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</si>
  <si>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</si>
  <si>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</si>
  <si>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</si>
  <si>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</si>
  <si>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</si>
  <si>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</si>
  <si>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</si>
  <si>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</si>
  <si>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</si>
  <si>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</si>
  <si>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</si>
  <si>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</si>
  <si>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</si>
  <si>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</si>
  <si>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</si>
  <si>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</si>
  <si>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</si>
  <si>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</si>
  <si>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</si>
  <si>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</si>
  <si>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</si>
  <si>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</si>
  <si>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</si>
  <si>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</si>
  <si>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</si>
  <si>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</si>
  <si>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</si>
  <si>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</si>
  <si>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</si>
  <si>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</si>
  <si>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</si>
  <si>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</si>
  <si>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</si>
  <si>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</si>
  <si>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</si>
  <si>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</si>
  <si>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</si>
  <si>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</si>
  <si>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</si>
  <si>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</si>
  <si>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</si>
  <si>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</si>
  <si>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</si>
  <si>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</si>
  <si>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</si>
  <si>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</si>
  <si>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</si>
  <si>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</si>
  <si>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</si>
  <si>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</si>
  <si>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</si>
  <si>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</si>
  <si>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</si>
  <si>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</si>
  <si>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</si>
  <si>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</si>
  <si>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</si>
  <si>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</si>
  <si>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</si>
  <si>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</si>
  <si>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</si>
  <si>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</si>
  <si>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</si>
  <si>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</si>
  <si>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</si>
  <si>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</si>
  <si>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</si>
  <si>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</si>
  <si>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</si>
  <si>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</si>
  <si>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</si>
  <si>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</si>
  <si>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</si>
  <si>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</si>
  <si>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</si>
  <si>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</si>
  <si>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</si>
  <si>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</si>
  <si>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</si>
  <si>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</si>
  <si>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</si>
  <si>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</si>
  <si>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</si>
  <si>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</si>
  <si>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</si>
  <si>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</si>
  <si>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</si>
  <si>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</si>
  <si>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</si>
  <si>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</si>
  <si>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</si>
  <si>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</si>
  <si>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</si>
  <si>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</si>
  <si>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</si>
  <si>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</si>
  <si>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</si>
  <si>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</si>
  <si>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</si>
  <si>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</si>
  <si>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</si>
  <si>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</si>
  <si>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</si>
  <si>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</si>
  <si>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</si>
  <si>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</si>
  <si>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</si>
  <si>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</si>
  <si>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</si>
  <si>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</si>
  <si>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</si>
  <si>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</si>
  <si>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</si>
  <si>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</si>
  <si>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</si>
  <si>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</si>
  <si>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</si>
  <si>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</si>
  <si>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</si>
  <si>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</si>
  <si>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</si>
  <si>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</si>
  <si>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</si>
  <si>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</si>
  <si>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</si>
  <si>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</si>
  <si>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</si>
  <si>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</si>
  <si>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</si>
  <si>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</si>
  <si>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</si>
  <si>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</si>
  <si>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</si>
  <si>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</si>
  <si>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</si>
  <si>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</si>
  <si>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</si>
  <si>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</si>
  <si>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</si>
  <si>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</si>
  <si>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</si>
  <si>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</si>
  <si>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</si>
  <si>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</si>
  <si>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</si>
  <si>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</si>
  <si>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</si>
  <si>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</si>
  <si>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</si>
  <si>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</si>
  <si>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</si>
  <si>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</si>
  <si>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</si>
  <si>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</si>
  <si>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</si>
  <si>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</si>
  <si>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</si>
  <si>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</si>
  <si>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</si>
  <si>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</si>
  <si>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</si>
  <si>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</si>
  <si>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</si>
  <si>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</si>
  <si>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</si>
  <si>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</si>
  <si>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</si>
  <si>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</si>
  <si>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</si>
  <si>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</si>
  <si>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</si>
  <si>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</si>
  <si>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</si>
  <si>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</si>
  <si>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</si>
  <si>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</si>
  <si>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</si>
  <si>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</si>
  <si>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</si>
  <si>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</si>
  <si>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</si>
  <si>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</si>
  <si>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</si>
  <si>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</si>
  <si>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</si>
  <si>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</si>
  <si>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</si>
  <si>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</si>
  <si>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</si>
  <si>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</si>
  <si>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</si>
  <si>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</si>
  <si>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</si>
  <si>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</si>
  <si>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</si>
  <si>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</si>
  <si>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</si>
  <si>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</si>
  <si>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</si>
  <si>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</si>
  <si>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</si>
  <si>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</si>
  <si>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</si>
  <si>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</si>
  <si>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</si>
  <si>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</si>
  <si>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</si>
  <si>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</si>
  <si>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</si>
  <si>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</si>
  <si>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</si>
  <si>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</si>
  <si>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</si>
  <si>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</si>
  <si>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</si>
  <si>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</si>
  <si>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</si>
  <si>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</si>
  <si>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</si>
  <si>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</si>
  <si>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</si>
  <si>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</si>
  <si>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</si>
  <si>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</si>
  <si>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</si>
  <si>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</si>
  <si>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</si>
  <si>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</si>
  <si>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</si>
  <si>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</si>
  <si>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</si>
  <si>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</si>
  <si>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</si>
  <si>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</si>
  <si>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</si>
  <si>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</si>
  <si>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</si>
  <si>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</si>
  <si>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</si>
  <si>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</si>
  <si>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</si>
  <si>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</si>
  <si>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</si>
  <si>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</si>
  <si>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</si>
  <si>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</si>
  <si>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</si>
  <si>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</si>
  <si>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</si>
  <si>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</si>
  <si>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</si>
  <si>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</si>
  <si>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</si>
  <si>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</si>
  <si>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</si>
  <si>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</si>
  <si>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</si>
  <si>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</si>
  <si>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</si>
  <si>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</si>
  <si>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</si>
  <si>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</si>
  <si>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</si>
  <si>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</si>
  <si>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</si>
  <si>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</si>
  <si>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</si>
  <si>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</si>
  <si>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</si>
  <si>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</si>
  <si>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</si>
  <si>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</si>
  <si>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</si>
  <si>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</si>
  <si>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</si>
  <si>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</si>
  <si>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</si>
  <si>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</si>
  <si>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</si>
  <si>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</si>
  <si>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</si>
  <si>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</si>
  <si>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</si>
  <si>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</si>
  <si>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</si>
  <si>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</si>
  <si>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</si>
  <si>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</si>
  <si>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</si>
  <si>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</si>
  <si>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</si>
  <si>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</si>
  <si>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</si>
  <si>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</si>
  <si>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</si>
  <si>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</si>
  <si>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</si>
  <si>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</si>
  <si>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</si>
  <si>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</si>
  <si>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</si>
  <si>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</si>
  <si>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</si>
  <si>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</si>
  <si>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</si>
  <si>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</si>
  <si>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</si>
  <si>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</si>
  <si>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</si>
  <si>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</si>
  <si>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</si>
  <si>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</si>
  <si>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</si>
  <si>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</si>
  <si>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</si>
  <si>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</si>
  <si>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</si>
  <si>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</si>
  <si>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</si>
  <si>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</si>
  <si>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</si>
  <si>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</si>
  <si>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</si>
  <si>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</si>
  <si>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</si>
  <si>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</si>
  <si>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</si>
  <si>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</si>
  <si>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</si>
  <si>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</si>
  <si>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</si>
  <si>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</si>
  <si>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</si>
  <si>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</si>
  <si>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</si>
  <si>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</si>
  <si>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</si>
  <si>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</si>
  <si>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</si>
  <si>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</si>
  <si>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</si>
  <si>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</si>
  <si>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</si>
  <si>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</si>
  <si>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</si>
  <si>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</si>
  <si>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</si>
  <si>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</si>
  <si>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</si>
  <si>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</si>
  <si>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</si>
  <si>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</si>
  <si>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</si>
  <si>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</si>
  <si>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</si>
  <si>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</si>
  <si>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</si>
  <si>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</si>
  <si>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</si>
  <si>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</si>
  <si>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</si>
  <si>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</si>
  <si>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</si>
  <si>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</si>
  <si>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</si>
  <si>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</si>
  <si>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</si>
  <si>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</si>
  <si>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</si>
  <si>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</si>
  <si>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</si>
  <si>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</si>
  <si>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</si>
  <si>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</si>
  <si>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</si>
  <si>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</si>
  <si>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</si>
  <si>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</si>
  <si>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</si>
  <si>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</si>
  <si>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</si>
  <si>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</si>
  <si>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</si>
  <si>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</si>
  <si>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</si>
  <si>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</si>
  <si>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</si>
  <si>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</si>
  <si>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</si>
  <si>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</si>
  <si>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</si>
  <si>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</si>
  <si>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</si>
  <si>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</si>
  <si>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</si>
  <si>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</si>
  <si>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</si>
  <si>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</si>
  <si>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</si>
  <si>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</si>
  <si>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</si>
  <si>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</si>
  <si>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</si>
  <si>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</si>
  <si>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</si>
  <si>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</si>
  <si>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</si>
  <si>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</si>
  <si>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</si>
  <si>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</si>
  <si>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</si>
  <si>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</si>
  <si>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</si>
  <si>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</si>
  <si>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</si>
  <si>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</si>
  <si>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</si>
  <si>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</si>
  <si>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</si>
  <si>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</si>
  <si>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</si>
  <si>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</si>
  <si>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</si>
  <si>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</si>
  <si>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</si>
  <si>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</si>
  <si>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</si>
  <si>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</si>
  <si>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</si>
  <si>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</si>
  <si>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</si>
  <si>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</si>
  <si>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</si>
  <si>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</si>
  <si>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</si>
  <si>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</si>
  <si>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</si>
  <si>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</si>
  <si>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</si>
  <si>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</si>
  <si>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</si>
  <si>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</si>
  <si>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</si>
  <si>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</si>
  <si>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</si>
  <si>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</si>
  <si>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</si>
  <si>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</si>
  <si>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</si>
  <si>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</si>
  <si>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</si>
  <si>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</si>
  <si>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</si>
  <si>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</si>
  <si>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</si>
  <si>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</si>
  <si>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</si>
  <si>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</si>
  <si>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</si>
  <si>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</si>
  <si>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</si>
  <si>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</si>
  <si>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</si>
  <si>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</si>
  <si>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</si>
  <si>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</si>
  <si>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</si>
  <si>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</si>
  <si>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</si>
  <si>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</si>
  <si>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</si>
  <si>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</si>
  <si>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</si>
  <si>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</si>
  <si>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</si>
  <si>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</si>
  <si>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</si>
  <si>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</si>
  <si>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</si>
  <si>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</si>
  <si>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</si>
  <si>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</si>
  <si>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</si>
  <si>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</si>
  <si>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</si>
  <si>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</si>
  <si>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</si>
  <si>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</si>
  <si>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</si>
  <si>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</si>
  <si>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</si>
  <si>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</si>
  <si>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</si>
  <si>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</si>
  <si>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</si>
  <si>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</si>
  <si>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</si>
  <si>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</si>
  <si>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</si>
  <si>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</si>
  <si>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</si>
  <si>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</si>
  <si>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</si>
  <si>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</si>
  <si>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</si>
  <si>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</si>
  <si>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</si>
  <si>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</si>
  <si>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</si>
  <si>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</si>
  <si>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</si>
  <si>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</si>
  <si>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</si>
  <si>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</si>
  <si>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</si>
  <si>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</si>
  <si>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</si>
  <si>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</si>
  <si>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</si>
  <si>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</si>
  <si>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</si>
  <si>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</si>
  <si>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</si>
  <si>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</si>
  <si>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</si>
  <si>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</si>
  <si>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</si>
  <si>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</si>
  <si>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</si>
  <si>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</si>
  <si>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</si>
  <si>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</si>
  <si>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</si>
  <si>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</si>
  <si>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</si>
  <si>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</si>
  <si>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</si>
  <si>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</si>
  <si>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</si>
  <si>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</si>
  <si>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</si>
  <si>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</si>
  <si>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</si>
  <si>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</si>
  <si>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</si>
  <si>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</si>
  <si>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</si>
  <si>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</si>
  <si>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</si>
  <si>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</si>
  <si>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</si>
  <si>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</si>
  <si>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</si>
  <si>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</si>
  <si>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</si>
  <si>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</si>
  <si>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</si>
  <si>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</si>
  <si>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</si>
  <si>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</si>
  <si>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</si>
  <si>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</si>
  <si>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</si>
  <si>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</si>
  <si>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</si>
  <si>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</si>
  <si>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</si>
  <si>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</si>
  <si>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</si>
  <si>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</si>
  <si>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</si>
  <si>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</si>
  <si>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</si>
  <si>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</si>
  <si>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</si>
  <si>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</si>
  <si>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</si>
  <si>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</si>
  <si>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</si>
  <si>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</si>
  <si>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</si>
  <si>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</si>
  <si>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</si>
  <si>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</si>
  <si>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</si>
  <si>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</si>
  <si>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</si>
  <si>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</si>
  <si>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</si>
  <si>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</si>
  <si>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</si>
  <si>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</si>
  <si>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</si>
  <si>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</si>
  <si>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</si>
  <si>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</si>
  <si>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</si>
  <si>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</si>
  <si>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</si>
  <si>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</si>
  <si>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</si>
  <si>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</si>
  <si>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</si>
  <si>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</si>
  <si>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</si>
  <si>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</si>
  <si>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</si>
  <si>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</si>
  <si>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</si>
  <si>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</si>
  <si>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</si>
  <si>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</si>
  <si>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</si>
  <si>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</si>
  <si>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</si>
  <si>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</si>
  <si>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</si>
  <si>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</si>
  <si>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</si>
  <si>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</si>
  <si>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</si>
  <si>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</si>
  <si>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</si>
  <si>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</si>
  <si>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</si>
  <si>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</si>
  <si>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</si>
  <si>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</si>
  <si>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</si>
  <si>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</si>
  <si>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</si>
  <si>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</si>
  <si>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</si>
  <si>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</si>
  <si>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</si>
  <si>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</si>
  <si>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</si>
  <si>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</si>
  <si>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</si>
  <si>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</si>
  <si>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</si>
  <si>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</si>
  <si>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</si>
  <si>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</si>
  <si>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</si>
  <si>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</si>
  <si>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</si>
  <si>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</si>
  <si>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</si>
  <si>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</si>
  <si>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</si>
  <si>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</si>
  <si>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</si>
  <si>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</si>
  <si>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</si>
  <si>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</si>
  <si>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</si>
  <si>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</si>
  <si>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</si>
  <si>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</si>
  <si>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</si>
  <si>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</si>
  <si>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</si>
  <si>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</si>
  <si>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</si>
  <si>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</si>
  <si>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</si>
  <si>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</si>
  <si>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</si>
  <si>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</si>
  <si>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</si>
  <si>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</si>
  <si>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</si>
  <si>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</si>
  <si>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</si>
  <si>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</si>
  <si>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</si>
  <si>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</si>
  <si>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</si>
  <si>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</si>
  <si>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</si>
  <si>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</si>
  <si>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</si>
  <si>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</si>
  <si>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</si>
  <si>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</si>
  <si>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</si>
  <si>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</si>
  <si>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</si>
  <si>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</si>
  <si>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</si>
  <si>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</si>
  <si>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</si>
  <si>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</si>
  <si>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</si>
  <si>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</si>
  <si>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</si>
  <si>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</si>
  <si>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</si>
  <si>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</si>
  <si>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</si>
  <si>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</si>
  <si>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</si>
  <si>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</si>
  <si>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</si>
  <si>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</si>
  <si>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</si>
  <si>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</si>
  <si>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</si>
  <si>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</si>
  <si>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</si>
  <si>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</si>
  <si>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</si>
  <si>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</si>
  <si>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</si>
  <si>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</si>
  <si>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</si>
  <si>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</si>
  <si>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</si>
  <si>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</si>
  <si>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</si>
  <si>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</si>
  <si>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</si>
  <si>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</si>
  <si>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</si>
  <si>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</si>
  <si>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</si>
  <si>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</si>
  <si>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</si>
  <si>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</si>
  <si>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</si>
  <si>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</si>
  <si>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</si>
  <si>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</si>
  <si>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</si>
  <si>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</si>
  <si>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</si>
  <si>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</si>
  <si>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</si>
  <si>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</si>
  <si>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</si>
  <si>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</si>
  <si>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</si>
  <si>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</si>
  <si>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</si>
  <si>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</si>
  <si>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</si>
  <si>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</si>
  <si>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</si>
  <si>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</si>
  <si>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</si>
  <si>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</si>
  <si>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</si>
  <si>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</si>
  <si>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</si>
  <si>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</si>
  <si>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</si>
  <si>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</si>
  <si>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</si>
  <si>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</si>
  <si>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</si>
  <si>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</si>
  <si>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</si>
  <si>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</si>
  <si>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</si>
  <si>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</si>
  <si>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</si>
  <si>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</si>
  <si>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</si>
  <si>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</si>
  <si>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</si>
  <si>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</si>
  <si>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</si>
  <si>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</si>
  <si>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</si>
  <si>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</si>
  <si>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</si>
  <si>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</si>
  <si>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</si>
  <si>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</si>
  <si>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</si>
  <si>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</si>
  <si>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</si>
  <si>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</si>
  <si>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</si>
  <si>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</si>
  <si>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</si>
  <si>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</si>
  <si>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</si>
  <si>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</si>
  <si>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</si>
  <si>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</si>
  <si>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</si>
  <si>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</si>
  <si>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</si>
  <si>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</si>
  <si>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</si>
  <si>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</si>
  <si>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</si>
  <si>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</si>
  <si>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</si>
  <si>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</si>
  <si>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</si>
  <si>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</si>
  <si>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</si>
  <si>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</si>
  <si>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</si>
  <si>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</si>
  <si>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</si>
  <si>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</si>
  <si>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</si>
  <si>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</si>
  <si>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</si>
  <si>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</si>
  <si>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</si>
  <si>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</si>
  <si>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</si>
  <si>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</si>
  <si>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</si>
  <si>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</si>
  <si>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</si>
  <si>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</si>
  <si>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</si>
  <si>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</si>
  <si>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</si>
  <si>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</si>
  <si>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</si>
  <si>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</si>
  <si>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</si>
  <si>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</si>
  <si>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</si>
  <si>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</si>
  <si>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</si>
  <si>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</si>
  <si>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</si>
  <si>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</si>
  <si>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</si>
  <si>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</si>
  <si>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</si>
  <si>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</si>
  <si>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</si>
  <si>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</si>
  <si>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</si>
  <si>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</si>
  <si>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</si>
  <si>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</si>
  <si>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</si>
  <si>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</si>
  <si>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</si>
  <si>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</si>
  <si>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</si>
  <si>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</si>
  <si>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</si>
  <si>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</si>
  <si>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</si>
  <si>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</si>
  <si>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</si>
  <si>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</si>
  <si>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</si>
  <si>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</si>
  <si>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</si>
  <si>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</si>
  <si>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</si>
  <si>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</si>
  <si>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</si>
  <si>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</si>
  <si>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</si>
  <si>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</si>
  <si>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</si>
  <si>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</si>
  <si>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</si>
  <si>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</si>
  <si>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</si>
  <si>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</si>
  <si>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</si>
  <si>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</si>
  <si>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</si>
  <si>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</si>
  <si>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</si>
  <si>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</si>
  <si>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</si>
  <si>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</si>
  <si>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</si>
  <si>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</si>
  <si>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</si>
  <si>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</si>
  <si>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</si>
  <si>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</si>
  <si>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</si>
  <si>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</si>
  <si>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</si>
  <si>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</si>
  <si>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</si>
  <si>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</si>
  <si>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</si>
  <si>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</si>
  <si>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</si>
  <si>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</si>
  <si>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</si>
  <si>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</si>
  <si>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</si>
  <si>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</si>
  <si>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</si>
  <si>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</si>
  <si>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</si>
  <si>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</si>
  <si>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</si>
  <si>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</si>
  <si>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</si>
  <si>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</si>
  <si>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</si>
  <si>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</si>
  <si>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</si>
  <si>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</si>
  <si>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</si>
  <si>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</si>
  <si>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</si>
  <si>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</si>
  <si>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</si>
  <si>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</si>
  <si>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</si>
  <si>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</si>
  <si>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</si>
  <si>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</si>
  <si>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</si>
  <si>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</si>
  <si>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</si>
  <si>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</si>
  <si>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</si>
  <si>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</si>
  <si>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</si>
  <si>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</si>
  <si>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</si>
  <si>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</si>
  <si>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</si>
  <si>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</si>
  <si>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</si>
  <si>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</si>
  <si>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</si>
  <si>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</si>
  <si>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</si>
  <si>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</si>
  <si>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</si>
  <si>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</si>
  <si>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</si>
  <si>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</si>
  <si>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</si>
  <si>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</si>
  <si>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</si>
  <si>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</si>
  <si>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</si>
  <si>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</si>
  <si>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</si>
  <si>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</si>
  <si>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</si>
  <si>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</si>
  <si>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</si>
  <si>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</si>
  <si>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</si>
  <si>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</si>
  <si>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</si>
  <si>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</si>
  <si>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</si>
  <si>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</si>
  <si>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</si>
  <si>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</si>
  <si>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</si>
  <si>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</si>
  <si>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</si>
  <si>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</si>
  <si>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</si>
  <si>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</si>
  <si>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</si>
  <si>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</si>
  <si>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</si>
  <si>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</si>
  <si>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</si>
  <si>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</si>
  <si>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</si>
  <si>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</si>
  <si>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</si>
  <si>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</si>
  <si>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</si>
  <si>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</si>
  <si>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</si>
  <si>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</si>
  <si>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</si>
  <si>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</si>
  <si>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</si>
  <si>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</si>
  <si>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</si>
  <si>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</si>
  <si>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</si>
  <si>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</si>
  <si>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</si>
  <si>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</si>
  <si>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</si>
  <si>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</si>
  <si>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</si>
  <si>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</si>
  <si>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</si>
  <si>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</si>
  <si>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</si>
  <si>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</si>
  <si>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</si>
  <si>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</si>
  <si>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</si>
  <si>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</si>
  <si>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</si>
  <si>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</si>
  <si>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</si>
  <si>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</si>
  <si>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</si>
  <si>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</si>
  <si>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</si>
  <si>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</si>
  <si>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</si>
  <si>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</si>
  <si>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</si>
  <si>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</si>
  <si>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</si>
  <si>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</si>
  <si>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</si>
  <si>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</si>
  <si>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</si>
  <si>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</si>
  <si>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</si>
  <si>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</si>
  <si>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</si>
  <si>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</si>
  <si>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</si>
  <si>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</si>
  <si>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</si>
  <si>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</si>
  <si>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</si>
  <si>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</si>
  <si>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</si>
  <si>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</si>
  <si>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</si>
  <si>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</si>
  <si>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</si>
  <si>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</si>
  <si>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</si>
  <si>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</si>
  <si>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</si>
  <si>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</si>
  <si>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</si>
  <si>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</si>
  <si>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</si>
  <si>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</si>
  <si>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</si>
  <si>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</si>
  <si>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</si>
  <si>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</si>
  <si>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</si>
  <si>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</si>
  <si>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</si>
  <si>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</si>
  <si>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</si>
  <si>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</si>
  <si>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</si>
  <si>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</si>
  <si>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</si>
  <si>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</si>
  <si>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</si>
  <si>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</si>
  <si>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</si>
  <si>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</si>
  <si>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</si>
  <si>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</si>
  <si>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</si>
  <si>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</si>
  <si>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</si>
  <si>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</si>
  <si>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</si>
  <si>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</si>
  <si>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</si>
  <si>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</si>
  <si>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</si>
  <si>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</si>
  <si>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</si>
  <si>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</si>
  <si>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</si>
  <si>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</si>
  <si>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</si>
  <si>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</si>
  <si>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</si>
  <si>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</si>
  <si>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</si>
  <si>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</si>
  <si>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</si>
  <si>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</si>
  <si>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</si>
  <si>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</si>
  <si>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</si>
  <si>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</si>
  <si>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</si>
  <si>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</si>
  <si>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</si>
  <si>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</si>
  <si>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</si>
  <si>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</si>
  <si>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</si>
  <si>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</si>
  <si>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</si>
  <si>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</si>
  <si>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</si>
  <si>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</si>
  <si>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</si>
  <si>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</si>
  <si>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</si>
  <si>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</si>
  <si>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</si>
  <si>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</si>
  <si>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</si>
  <si>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</si>
  <si>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</si>
  <si>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</si>
  <si>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</si>
  <si>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</si>
  <si>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</si>
  <si>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</si>
  <si>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</si>
  <si>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</si>
  <si>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</si>
  <si>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</si>
  <si>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</si>
  <si>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</si>
  <si>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</si>
  <si>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</si>
  <si>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</si>
  <si>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</si>
  <si>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</si>
  <si>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</si>
  <si>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</si>
  <si>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</si>
  <si>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</si>
  <si>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</si>
  <si>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</si>
  <si>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</si>
  <si>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</si>
  <si>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</si>
  <si>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</si>
  <si>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</si>
  <si>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</si>
  <si>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</si>
  <si>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</si>
  <si>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</si>
  <si>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</si>
  <si>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</si>
  <si>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</si>
  <si>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</si>
  <si>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</si>
  <si>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</si>
  <si>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</si>
  <si>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</si>
  <si>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</si>
  <si>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</si>
  <si>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</si>
  <si>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</si>
  <si>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</si>
  <si>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</si>
  <si>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</si>
  <si>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</si>
  <si>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</si>
  <si>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</si>
  <si>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</si>
  <si>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</si>
  <si>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</si>
  <si>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</si>
  <si>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</si>
  <si>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</si>
  <si>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</si>
  <si>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</si>
  <si>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</si>
  <si>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</si>
  <si>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</si>
  <si>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</si>
  <si>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</si>
  <si>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</si>
  <si>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</si>
  <si>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</si>
  <si>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</si>
  <si>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</si>
  <si>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</si>
  <si>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</si>
  <si>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</si>
  <si>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</si>
  <si>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</si>
  <si>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</si>
  <si>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</si>
  <si>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</si>
  <si>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</si>
  <si>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</si>
  <si>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</si>
  <si>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</si>
  <si>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</si>
  <si>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</si>
  <si>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</si>
  <si>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</si>
  <si>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</si>
  <si>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</si>
  <si>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</si>
  <si>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</si>
  <si>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</si>
  <si>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</si>
  <si>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</si>
  <si>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</si>
  <si>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</si>
  <si>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</si>
  <si>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</si>
  <si>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</si>
  <si>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</si>
  <si>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</si>
  <si>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</si>
  <si>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</si>
  <si>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</si>
  <si>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</si>
  <si>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</si>
  <si>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</si>
  <si>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</si>
  <si>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</si>
  <si>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</si>
  <si>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</si>
  <si>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</si>
  <si>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</si>
  <si>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</si>
  <si>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</si>
  <si>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</si>
  <si>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</si>
  <si>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</si>
  <si>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</si>
  <si>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</si>
  <si>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</si>
  <si>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</si>
  <si>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</si>
  <si>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</si>
  <si>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</si>
  <si>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</si>
  <si>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</si>
  <si>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</si>
  <si>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</si>
  <si>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</si>
  <si>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</si>
  <si>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</si>
  <si>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</si>
  <si>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</si>
  <si>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</si>
  <si>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</si>
  <si>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</si>
  <si>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</si>
  <si>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</si>
  <si>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</si>
  <si>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</si>
  <si>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</si>
  <si>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</si>
  <si>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</si>
  <si>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</si>
  <si>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</si>
  <si>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</si>
  <si>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</si>
  <si>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</si>
  <si>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</si>
  <si>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</si>
  <si>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</si>
  <si>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</si>
  <si>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</si>
  <si>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</si>
  <si>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</si>
  <si>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</si>
  <si>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</si>
  <si>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</si>
  <si>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</si>
  <si>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</si>
  <si>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</si>
  <si>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</si>
  <si>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</si>
  <si>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</si>
  <si>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</si>
  <si>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</si>
  <si>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</si>
  <si>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</si>
  <si>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</si>
  <si>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</si>
  <si>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</si>
  <si>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</si>
  <si>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</si>
  <si>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</si>
  <si>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</si>
  <si>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</si>
  <si>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</si>
  <si>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</si>
  <si>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</si>
  <si>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</si>
  <si>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</si>
  <si>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</si>
  <si>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</si>
  <si>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</si>
  <si>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</si>
  <si>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</si>
  <si>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</si>
  <si>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</si>
  <si>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</si>
  <si>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</si>
  <si>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</si>
  <si>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</si>
  <si>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</si>
  <si>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</si>
  <si>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</si>
  <si>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</si>
  <si>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</si>
  <si>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</si>
  <si>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</si>
  <si>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</si>
  <si>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</si>
  <si>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</si>
  <si>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</si>
  <si>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</si>
  <si>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</si>
  <si>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</si>
  <si>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</si>
  <si>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</si>
  <si>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</si>
  <si>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</si>
  <si>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</si>
  <si>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</si>
  <si>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</si>
  <si>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</si>
  <si>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</si>
  <si>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</si>
  <si>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</si>
  <si>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</si>
  <si>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</si>
  <si>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</si>
  <si>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</si>
  <si>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</si>
  <si>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</si>
  <si>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</si>
  <si>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</si>
  <si>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</si>
  <si>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</si>
  <si>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</si>
  <si>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</si>
  <si>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</si>
  <si>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</si>
  <si>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</si>
  <si>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</si>
  <si>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</si>
  <si>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</si>
  <si>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</si>
  <si>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</si>
  <si>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</si>
  <si>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</si>
  <si>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</si>
  <si>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</si>
  <si>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</si>
  <si>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</si>
  <si>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</si>
  <si>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</si>
  <si>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</si>
  <si>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</si>
  <si>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</si>
  <si>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</si>
  <si>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</si>
  <si>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</si>
  <si>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</si>
  <si>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</si>
  <si>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</si>
  <si>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</si>
  <si>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</si>
  <si>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</si>
  <si>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</si>
  <si>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</si>
  <si>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</si>
  <si>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</si>
  <si>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</si>
  <si>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</si>
  <si>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</si>
  <si>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</si>
  <si>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</si>
  <si>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</si>
  <si>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</si>
  <si>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</si>
  <si>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</si>
  <si>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</si>
  <si>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</si>
  <si>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</si>
  <si>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</si>
  <si>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</si>
  <si>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</si>
  <si>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</si>
  <si>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</si>
  <si>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</si>
  <si>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</si>
  <si>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</si>
  <si>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</si>
  <si>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</si>
  <si>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</si>
  <si>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</si>
  <si>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</si>
  <si>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</si>
  <si>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</si>
  <si>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</si>
  <si>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</si>
  <si>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</si>
  <si>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</si>
  <si>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</si>
  <si>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</si>
  <si>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</si>
  <si>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</si>
  <si>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</si>
  <si>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</si>
  <si>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</si>
  <si>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</si>
  <si>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</si>
  <si>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</si>
  <si>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</si>
  <si>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</si>
  <si>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</si>
  <si>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</si>
  <si>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</si>
  <si>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</si>
  <si>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</si>
  <si>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</si>
  <si>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</si>
  <si>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</si>
  <si>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</si>
  <si>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</si>
  <si>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</si>
  <si>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</si>
  <si>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</si>
  <si>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</si>
  <si>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</si>
  <si>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</si>
  <si>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</si>
  <si>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</si>
  <si>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</si>
  <si>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</si>
  <si>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</si>
  <si>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</si>
  <si>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</si>
  <si>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</si>
  <si>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</si>
  <si>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</si>
  <si>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</si>
  <si>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</si>
  <si>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</si>
  <si>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</si>
  <si>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</si>
  <si>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</si>
  <si>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</si>
  <si>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</si>
  <si>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</si>
  <si>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</si>
  <si>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</si>
  <si>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</si>
  <si>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</si>
  <si>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</si>
  <si>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</si>
  <si>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</si>
  <si>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</si>
  <si>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</si>
  <si>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</si>
  <si>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</si>
  <si>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</si>
  <si>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</si>
  <si>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</si>
  <si>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</si>
  <si>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</si>
  <si>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</si>
  <si>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</si>
  <si>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</si>
  <si>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</si>
  <si>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</si>
  <si>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</si>
  <si>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</si>
  <si>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</si>
  <si>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</si>
  <si>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</si>
  <si>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</si>
  <si>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</si>
  <si>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</si>
  <si>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</si>
  <si>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</si>
  <si>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</si>
  <si>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</si>
  <si>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</si>
  <si>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</si>
  <si>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</si>
  <si>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</si>
  <si>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</si>
  <si>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</si>
  <si>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</si>
  <si>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</si>
  <si>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</si>
  <si>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</si>
  <si>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</si>
  <si>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</si>
  <si>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</si>
  <si>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</si>
  <si>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</si>
  <si>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</si>
  <si>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</si>
  <si>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</si>
  <si>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</si>
  <si>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</si>
  <si>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</si>
  <si>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</si>
  <si>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</si>
  <si>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</si>
  <si>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</si>
  <si>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</si>
  <si>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</si>
  <si>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</si>
  <si>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</si>
  <si>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</si>
  <si>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</si>
  <si>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</si>
  <si>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</si>
  <si>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</si>
  <si>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</si>
  <si>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</si>
  <si>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</si>
  <si>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</si>
  <si>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</si>
  <si>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</si>
  <si>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</si>
  <si>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</si>
  <si>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</si>
  <si>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</si>
  <si>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</si>
  <si>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</si>
  <si>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</si>
  <si>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</si>
  <si>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</si>
  <si>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</si>
  <si>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</si>
  <si>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</si>
  <si>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</si>
  <si>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</si>
  <si>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</si>
  <si>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</si>
  <si>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</si>
  <si>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</si>
  <si>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</si>
  <si>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</si>
  <si>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</si>
  <si>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</si>
  <si>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</si>
  <si>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</si>
  <si>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</si>
  <si>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</si>
  <si>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</si>
  <si>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</si>
  <si>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</si>
  <si>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</si>
  <si>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</si>
  <si>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</si>
  <si>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</si>
  <si>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</si>
  <si>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</si>
  <si>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</si>
  <si>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</si>
  <si>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</si>
  <si>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</si>
  <si>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</si>
  <si>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</si>
  <si>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</si>
  <si>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</si>
  <si>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</si>
  <si>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</si>
  <si>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</si>
  <si>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</si>
  <si>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</si>
  <si>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</si>
  <si>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</si>
  <si>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</si>
  <si>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</si>
  <si>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</si>
  <si>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</si>
  <si>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</si>
  <si>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</si>
  <si>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</si>
  <si>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</si>
  <si>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</si>
  <si>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</si>
  <si>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</si>
  <si>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</si>
  <si>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</si>
  <si>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</si>
  <si>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</si>
  <si>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</si>
  <si>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</si>
  <si>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</si>
  <si>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</si>
  <si>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</si>
  <si>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</si>
  <si>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</si>
  <si>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</si>
  <si>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</si>
  <si>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</si>
  <si>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</si>
  <si>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</si>
  <si>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</si>
  <si>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</si>
  <si>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</si>
  <si>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</si>
  <si>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</si>
  <si>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</si>
  <si>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</si>
  <si>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</si>
  <si>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</si>
  <si>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</si>
  <si>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</si>
  <si>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</si>
  <si>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</si>
  <si>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</si>
  <si>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</si>
  <si>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</si>
  <si>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</si>
  <si>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</si>
  <si>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</si>
  <si>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</si>
  <si>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</si>
  <si>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</si>
  <si>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</si>
  <si>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</si>
  <si>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</si>
  <si>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</si>
  <si>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</si>
  <si>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</si>
  <si>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</si>
  <si>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</si>
  <si>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</si>
  <si>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</si>
  <si>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</si>
  <si>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</si>
  <si>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</si>
  <si>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</si>
  <si>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</si>
  <si>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</si>
  <si>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</si>
  <si>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</si>
  <si>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</si>
  <si>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</si>
  <si>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</si>
  <si>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</si>
  <si>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</si>
  <si>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</si>
  <si>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</si>
  <si>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</si>
  <si>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</si>
  <si>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</si>
  <si>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</si>
  <si>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</si>
  <si>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</si>
  <si>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</si>
  <si>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</si>
  <si>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</si>
  <si>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</si>
  <si>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</si>
  <si>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</si>
  <si>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</si>
  <si>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</si>
  <si>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</si>
  <si>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</si>
  <si>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</si>
  <si>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</si>
  <si>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</si>
  <si>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</si>
  <si>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</si>
  <si>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</si>
  <si>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</si>
  <si>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</si>
  <si>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</si>
  <si>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</si>
  <si>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</si>
  <si>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</si>
  <si>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</si>
  <si>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</si>
  <si>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</si>
  <si>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</si>
  <si>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</si>
  <si>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</si>
  <si>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</si>
  <si>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</si>
  <si>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</si>
  <si>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</si>
  <si>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</si>
  <si>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</si>
  <si>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</si>
  <si>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</si>
  <si>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</si>
  <si>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</si>
  <si>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</si>
  <si>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</si>
  <si>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</si>
  <si>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</si>
  <si>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</si>
  <si>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</si>
  <si>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</si>
  <si>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</si>
  <si>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</si>
  <si>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</si>
  <si>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</si>
  <si>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</si>
  <si>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</si>
  <si>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</si>
  <si>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</si>
  <si>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</si>
  <si>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</si>
  <si>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</si>
  <si>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</si>
  <si>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</si>
  <si>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</si>
  <si>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</si>
  <si>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</si>
  <si>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</si>
  <si>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</si>
  <si>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</si>
  <si>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</si>
  <si>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</si>
  <si>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</si>
  <si>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</si>
  <si>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</si>
  <si>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</si>
  <si>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</si>
  <si>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</si>
  <si>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</si>
  <si>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</si>
  <si>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</si>
  <si>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</si>
  <si>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</si>
  <si>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</si>
  <si>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</si>
  <si>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</si>
  <si>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</si>
  <si>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</si>
  <si>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</si>
  <si>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</si>
  <si>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</si>
  <si>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</si>
  <si>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</si>
  <si>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</si>
  <si>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</si>
  <si>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</si>
  <si>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</si>
  <si>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</si>
  <si>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</si>
  <si>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</si>
  <si>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</si>
  <si>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</si>
  <si>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</si>
  <si>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</si>
  <si>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</si>
  <si>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</si>
  <si>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</si>
  <si>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</si>
  <si>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</si>
  <si>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</si>
  <si>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</si>
  <si>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</si>
  <si>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</si>
  <si>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</si>
  <si>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</si>
  <si>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</si>
  <si>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</si>
  <si>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</si>
  <si>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</si>
  <si>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</si>
  <si>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</si>
  <si>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</si>
  <si>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</si>
  <si>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</si>
  <si>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</si>
  <si>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</si>
  <si>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</si>
  <si>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</si>
  <si>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</si>
  <si>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</si>
  <si>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</si>
  <si>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</si>
  <si>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</si>
  <si>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</si>
  <si>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</si>
  <si>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</si>
  <si>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</si>
  <si>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</si>
  <si>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</si>
  <si>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</si>
  <si>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</si>
  <si>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</si>
  <si>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</si>
  <si>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</si>
  <si>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</si>
  <si>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</si>
  <si>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</si>
  <si>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</si>
  <si>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</si>
  <si>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</si>
  <si>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</si>
  <si>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</si>
  <si>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</si>
  <si>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</si>
  <si>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</si>
  <si>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</si>
  <si>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</si>
  <si>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</si>
  <si>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</si>
  <si>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</si>
  <si>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</si>
  <si>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</si>
  <si>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</si>
  <si>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</si>
  <si>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</si>
  <si>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</si>
  <si>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</si>
  <si>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</si>
  <si>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</si>
  <si>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</si>
  <si>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</si>
  <si>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</si>
  <si>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</si>
  <si>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</si>
  <si>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</si>
  <si>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</si>
  <si>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</si>
  <si>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</si>
  <si>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</si>
  <si>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</si>
  <si>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</si>
  <si>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</si>
  <si>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</si>
  <si>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</si>
  <si>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</si>
  <si>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</si>
  <si>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</si>
  <si>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</si>
  <si>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</si>
  <si>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</si>
  <si>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</si>
  <si>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</si>
  <si>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</si>
  <si>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</si>
  <si>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</si>
  <si>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</si>
  <si>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</si>
  <si>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</si>
  <si>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</si>
  <si>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</si>
  <si>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</si>
  <si>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</si>
  <si>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</si>
  <si>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</si>
  <si>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</si>
  <si>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</si>
  <si>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</si>
  <si>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</si>
  <si>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</si>
  <si>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</si>
  <si>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</si>
  <si>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</si>
  <si>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</si>
  <si>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</si>
  <si>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</si>
  <si>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</si>
  <si>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</si>
  <si>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</si>
  <si>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</si>
  <si>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</si>
  <si>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</si>
  <si>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</si>
  <si>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</si>
  <si>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</si>
  <si>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</si>
  <si>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</si>
  <si>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</si>
  <si>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</si>
  <si>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</si>
  <si>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</si>
  <si>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</si>
  <si>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</si>
  <si>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</si>
  <si>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</si>
  <si>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</si>
  <si>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</si>
  <si>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</si>
  <si>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</si>
  <si>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</si>
  <si>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</si>
  <si>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</si>
  <si>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</si>
  <si>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</si>
  <si>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</si>
  <si>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</si>
  <si>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</si>
  <si>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</si>
  <si>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</si>
  <si>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</si>
  <si>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</si>
  <si>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</si>
  <si>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</si>
  <si>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</si>
  <si>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</si>
  <si>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</si>
  <si>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</si>
  <si>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</si>
  <si>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</si>
  <si>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</si>
  <si>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</si>
  <si>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</si>
  <si>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</si>
  <si>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</si>
  <si>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</si>
  <si>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</si>
  <si>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</si>
  <si>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</si>
  <si>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</si>
  <si>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</si>
  <si>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</si>
  <si>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</si>
  <si>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</si>
  <si>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</si>
  <si>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</si>
  <si>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</si>
  <si>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</si>
  <si>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</si>
  <si>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</si>
  <si>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</si>
  <si>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</si>
  <si>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</si>
  <si>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</si>
  <si>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</si>
  <si>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</si>
  <si>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</si>
  <si>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</si>
  <si>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</si>
  <si>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</si>
  <si>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</si>
  <si>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</si>
  <si>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</si>
  <si>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</si>
  <si>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</si>
  <si>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</si>
  <si>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</si>
  <si>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</si>
  <si>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</si>
  <si>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</si>
  <si>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</si>
  <si>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</si>
  <si>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</si>
  <si>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</si>
  <si>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</si>
  <si>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</si>
  <si>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</si>
  <si>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</si>
  <si>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</si>
  <si>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</si>
  <si>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</si>
  <si>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</si>
  <si>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</si>
  <si>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</si>
  <si>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</si>
  <si>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</si>
  <si>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</si>
  <si>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</si>
  <si>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</si>
  <si>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</si>
  <si>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</si>
  <si>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</si>
  <si>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</si>
  <si>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</si>
  <si>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</si>
  <si>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</si>
  <si>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</si>
  <si>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</si>
  <si>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</si>
  <si>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</si>
  <si>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</si>
  <si>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</si>
  <si>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</si>
  <si>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</si>
  <si>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</si>
  <si>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</si>
  <si>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</si>
  <si>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</si>
  <si>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</si>
  <si>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</si>
  <si>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</si>
  <si>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</si>
  <si>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</si>
  <si>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</si>
  <si>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</si>
  <si>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</si>
  <si>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</si>
  <si>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</si>
  <si>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</si>
  <si>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</si>
  <si>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</si>
  <si>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</si>
  <si>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</si>
  <si>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</si>
  <si>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</si>
  <si>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</si>
  <si>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</si>
  <si>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</si>
  <si>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</si>
  <si>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</si>
  <si>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</si>
  <si>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</si>
  <si>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</si>
  <si>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</si>
  <si>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</si>
  <si>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</si>
  <si>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</si>
  <si>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</si>
  <si>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</si>
  <si>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</si>
  <si>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</si>
  <si>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</si>
  <si>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</si>
  <si>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</si>
  <si>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</si>
  <si>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</si>
  <si>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</si>
  <si>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</si>
  <si>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</si>
  <si>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</si>
  <si>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</si>
  <si>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</si>
  <si>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</si>
  <si>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</si>
  <si>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</si>
  <si>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</si>
  <si>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</si>
  <si>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</si>
  <si>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</si>
  <si>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</si>
  <si>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</si>
  <si>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</si>
  <si>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</si>
  <si>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</si>
  <si>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</si>
  <si>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</si>
  <si>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</si>
  <si>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</si>
  <si>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</si>
  <si>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</si>
  <si>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</si>
  <si>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</si>
  <si>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</si>
  <si>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</si>
  <si>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</si>
  <si>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</si>
  <si>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</si>
  <si>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</si>
  <si>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</si>
  <si>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</si>
  <si>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</si>
  <si>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</si>
  <si>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</si>
  <si>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</si>
  <si>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</si>
  <si>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</si>
  <si>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</si>
  <si>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</si>
  <si>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</si>
  <si>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</si>
  <si>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</si>
  <si>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</si>
  <si>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</si>
  <si>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</si>
  <si>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</si>
  <si>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</si>
  <si>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</si>
  <si>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</si>
  <si>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</si>
  <si>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</si>
  <si>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</si>
  <si>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</si>
  <si>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</si>
  <si>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</si>
  <si>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</si>
  <si>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</si>
  <si>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</si>
  <si>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</si>
  <si>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</si>
  <si>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</si>
  <si>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</si>
  <si>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</si>
  <si>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</si>
  <si>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</si>
  <si>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</si>
  <si>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</si>
  <si>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</si>
  <si>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</si>
  <si>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</si>
  <si>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</si>
  <si>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</si>
  <si>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</si>
  <si>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</si>
  <si>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</si>
  <si>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</si>
  <si>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</si>
  <si>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</si>
  <si>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</si>
  <si>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</si>
  <si>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</si>
  <si>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</si>
  <si>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</si>
  <si>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</si>
  <si>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</si>
  <si>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</si>
  <si>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</si>
  <si>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</si>
  <si>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</si>
  <si>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</si>
  <si>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</si>
  <si>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</si>
  <si>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</si>
  <si>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</si>
  <si>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</si>
  <si>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</si>
  <si>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</si>
  <si>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</si>
  <si>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</si>
  <si>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</si>
  <si>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</si>
  <si>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</si>
  <si>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</si>
  <si>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</si>
  <si>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</si>
  <si>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</si>
  <si>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</si>
  <si>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</si>
  <si>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</si>
  <si>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</si>
  <si>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</si>
  <si>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</si>
  <si>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</si>
  <si>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</si>
  <si>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</si>
  <si>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</si>
  <si>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</si>
  <si>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</si>
  <si>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</si>
  <si>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</si>
  <si>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</si>
  <si>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</si>
  <si>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</si>
  <si>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</si>
  <si>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</si>
  <si>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</si>
  <si>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</si>
  <si>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</si>
  <si>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</si>
  <si>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</si>
  <si>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</si>
  <si>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</si>
  <si>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</si>
  <si>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</si>
  <si>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</si>
  <si>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</si>
  <si>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</si>
  <si>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</si>
  <si>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</si>
  <si>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</si>
  <si>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</si>
  <si>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</si>
  <si>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</si>
  <si>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</si>
  <si>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</si>
  <si>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</si>
  <si>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</si>
  <si>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</si>
  <si>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</si>
  <si>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</si>
  <si>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</si>
  <si>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</si>
  <si>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</si>
  <si>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</si>
  <si>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</si>
  <si>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</si>
  <si>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</si>
  <si>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</si>
  <si>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</si>
  <si>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</si>
  <si>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</si>
  <si>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</si>
  <si>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</si>
  <si>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</si>
  <si>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</si>
  <si>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</si>
  <si>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</si>
  <si>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</si>
  <si>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</si>
  <si>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</si>
  <si>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</si>
  <si>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</si>
  <si>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</si>
  <si>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</si>
  <si>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</si>
  <si>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</si>
  <si>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</si>
  <si>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</si>
  <si>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</si>
  <si>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</si>
  <si>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</si>
  <si>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</si>
  <si>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</si>
  <si>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</si>
  <si>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</si>
  <si>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</si>
  <si>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</si>
  <si>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</si>
  <si>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</si>
  <si>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</si>
  <si>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</si>
  <si>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</si>
  <si>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</si>
  <si>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</si>
  <si>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</si>
  <si>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</si>
  <si>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</si>
  <si>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</si>
  <si>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</si>
  <si>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</si>
  <si>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</si>
  <si>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</si>
  <si>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</si>
  <si>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</si>
  <si>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</si>
  <si>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</si>
  <si>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</si>
  <si>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</si>
  <si>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</si>
  <si>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</si>
  <si>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</si>
  <si>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</si>
  <si>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</si>
  <si>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</si>
  <si>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</si>
  <si>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</si>
  <si>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</si>
  <si>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</si>
  <si>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</si>
  <si>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</si>
  <si>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</si>
  <si>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</si>
  <si>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</si>
  <si>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</si>
  <si>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</si>
  <si>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</si>
  <si>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</si>
  <si>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</si>
  <si>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</si>
  <si>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</si>
  <si>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</si>
  <si>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</si>
  <si>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</si>
  <si>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</si>
  <si>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</si>
  <si>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</si>
  <si>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</si>
  <si>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</si>
  <si>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</si>
  <si>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</si>
  <si>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</si>
  <si>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</si>
  <si>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</si>
  <si>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</si>
  <si>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</si>
  <si>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</si>
  <si>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</si>
  <si>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</si>
  <si>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</si>
  <si>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</si>
  <si>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</si>
  <si>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</si>
  <si>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</si>
  <si>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</si>
  <si>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</si>
  <si>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</si>
  <si>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</si>
  <si>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</si>
  <si>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</si>
  <si>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</si>
  <si>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</si>
  <si>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</si>
  <si>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</si>
  <si>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</si>
  <si>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</si>
  <si>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</si>
  <si>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</si>
  <si>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</si>
  <si>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</si>
  <si>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</si>
  <si>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</si>
  <si>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</si>
  <si>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</si>
  <si>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</si>
  <si>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</si>
  <si>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</si>
  <si>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</si>
  <si>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</si>
  <si>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</si>
  <si>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</si>
  <si>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</si>
  <si>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</si>
  <si>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</si>
  <si>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</si>
  <si>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</si>
  <si>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</si>
  <si>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</si>
  <si>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</si>
  <si>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</si>
  <si>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</si>
  <si>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</si>
  <si>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</si>
  <si>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</si>
  <si>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</si>
  <si>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</si>
  <si>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</si>
  <si>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</si>
  <si>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</si>
  <si>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</si>
  <si>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</si>
  <si>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</si>
  <si>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</si>
  <si>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</si>
  <si>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</si>
  <si>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</si>
  <si>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</si>
  <si>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</si>
  <si>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</si>
  <si>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</si>
  <si>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</si>
  <si>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</si>
  <si>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</si>
  <si>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</si>
  <si>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</si>
  <si>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</si>
  <si>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</si>
  <si>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</si>
  <si>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</si>
  <si>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</si>
  <si>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</si>
  <si>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</si>
  <si>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</si>
  <si>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</si>
  <si>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</si>
  <si>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</si>
  <si>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</si>
  <si>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</si>
  <si>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</si>
  <si>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</si>
  <si>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</si>
  <si>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</si>
  <si>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</si>
  <si>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</si>
  <si>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</si>
  <si>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</si>
  <si>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</si>
  <si>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</si>
  <si>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</si>
  <si>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</si>
  <si>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</si>
  <si>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</si>
  <si>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</si>
  <si>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</si>
  <si>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</si>
  <si>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</si>
  <si>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</si>
  <si>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</si>
  <si>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</si>
  <si>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</si>
  <si>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</si>
  <si>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</si>
  <si>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</si>
  <si>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</si>
  <si>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</si>
  <si>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</si>
  <si>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</si>
  <si>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</si>
  <si>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</si>
  <si>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</si>
  <si>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</si>
  <si>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</si>
  <si>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</si>
  <si>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</si>
  <si>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</si>
  <si>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</si>
  <si>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</si>
  <si>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</si>
  <si>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</si>
  <si>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</si>
  <si>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</si>
  <si>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</si>
  <si>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</si>
  <si>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</si>
  <si>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</si>
  <si>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</si>
  <si>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</si>
  <si>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</si>
  <si>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</si>
  <si>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</si>
  <si>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</si>
  <si>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</si>
  <si>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</si>
  <si>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</si>
  <si>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</si>
  <si>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</si>
  <si>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</si>
  <si>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</si>
  <si>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</si>
  <si>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</si>
  <si>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</si>
  <si>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</si>
  <si>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</si>
  <si>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</si>
  <si>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</si>
  <si>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</si>
  <si>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</si>
  <si>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</si>
  <si>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</si>
  <si>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</si>
  <si>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</si>
  <si>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</si>
  <si>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</si>
  <si>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</si>
  <si>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</si>
  <si>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</si>
  <si>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</si>
  <si>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</si>
  <si>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</si>
  <si>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</si>
  <si>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</si>
  <si>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</si>
  <si>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</si>
  <si>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</si>
  <si>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</si>
  <si>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</si>
  <si>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</si>
  <si>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</si>
  <si>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</si>
  <si>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</si>
  <si>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</si>
  <si>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</si>
  <si>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</si>
  <si>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</si>
  <si>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</si>
  <si>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</si>
  <si>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</si>
  <si>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</si>
  <si>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</si>
  <si>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</si>
  <si>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</si>
  <si>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</si>
  <si>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</si>
  <si>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</si>
  <si>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</si>
  <si>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</si>
  <si>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</si>
  <si>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</si>
  <si>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</si>
  <si>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</si>
  <si>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</si>
  <si>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</si>
  <si>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</si>
  <si>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</si>
  <si>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</si>
  <si>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</si>
  <si>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</si>
  <si>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</si>
  <si>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</si>
  <si>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</si>
  <si>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</si>
  <si>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</si>
  <si>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</si>
  <si>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</si>
  <si>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</si>
  <si>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</si>
  <si>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</si>
  <si>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</si>
  <si>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</si>
  <si>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</si>
  <si>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</si>
  <si>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</si>
  <si>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</si>
  <si>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</si>
  <si>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</si>
  <si>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</si>
  <si>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</si>
  <si>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</si>
  <si>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</si>
  <si>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</si>
  <si>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</si>
  <si>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</si>
  <si>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</si>
  <si>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</si>
  <si>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</si>
  <si>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</si>
  <si>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</si>
  <si>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</si>
  <si>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</si>
  <si>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</si>
  <si>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</si>
  <si>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</si>
  <si>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</si>
  <si>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</si>
  <si>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</si>
  <si>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</si>
  <si>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</si>
  <si>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</si>
  <si>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</si>
  <si>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</si>
  <si>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</si>
  <si>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</si>
  <si>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</si>
  <si>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</si>
  <si>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</si>
  <si>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</si>
  <si>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</si>
  <si>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</si>
  <si>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</si>
  <si>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</si>
  <si>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</si>
  <si>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</si>
  <si>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</si>
  <si>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</si>
  <si>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</si>
  <si>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</si>
  <si>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</si>
  <si>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</si>
  <si>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</si>
  <si>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</si>
  <si>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</si>
  <si>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</si>
  <si>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</si>
  <si>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</si>
  <si>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</si>
  <si>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</si>
  <si>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</si>
  <si>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</si>
  <si>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</si>
  <si>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</si>
  <si>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</si>
  <si>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</si>
  <si>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</si>
  <si>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</si>
  <si>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</si>
  <si>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</si>
  <si>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</si>
  <si>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</si>
  <si>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</si>
  <si>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</si>
  <si>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</si>
  <si>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</si>
  <si>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</si>
  <si>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</si>
  <si>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</si>
  <si>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</si>
  <si>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</si>
  <si>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</si>
  <si>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</si>
  <si>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</si>
  <si>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</si>
  <si>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</si>
  <si>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</si>
  <si>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</si>
  <si>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</si>
  <si>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</si>
  <si>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</si>
  <si>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</si>
  <si>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</si>
  <si>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</si>
  <si>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</si>
  <si>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</si>
  <si>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</si>
  <si>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</si>
  <si>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</si>
  <si>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</si>
  <si>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</si>
  <si>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</si>
  <si>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</si>
  <si>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</si>
  <si>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</si>
  <si>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</si>
  <si>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</si>
  <si>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</si>
  <si>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</si>
  <si>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</si>
  <si>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</si>
  <si>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</si>
  <si>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</si>
  <si>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</si>
  <si>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</si>
  <si>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</si>
  <si>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</si>
  <si>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</si>
  <si>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</si>
  <si>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</si>
  <si>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</si>
  <si>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</si>
  <si>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</si>
  <si>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</si>
  <si>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</si>
  <si>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</si>
  <si>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</si>
  <si>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</si>
  <si>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</si>
  <si>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</si>
  <si>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</si>
  <si>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</si>
  <si>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</si>
  <si>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</si>
  <si>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</si>
  <si>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</si>
  <si>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</si>
  <si>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</si>
  <si>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</si>
  <si>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</si>
  <si>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</si>
  <si>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</si>
  <si>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</si>
  <si>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</si>
  <si>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</si>
  <si>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</si>
  <si>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</si>
  <si>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</si>
  <si>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</si>
  <si>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</si>
  <si>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</si>
  <si>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</si>
  <si>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</si>
  <si>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</si>
  <si>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</si>
  <si>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</si>
  <si>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</si>
  <si>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</si>
  <si>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</si>
  <si>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</si>
  <si>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</si>
  <si>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</si>
  <si>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</si>
  <si>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</si>
  <si>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</si>
  <si>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</si>
  <si>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</si>
  <si>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</si>
  <si>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</si>
  <si>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</si>
  <si>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</si>
  <si>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</si>
  <si>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</si>
  <si>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</si>
  <si>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</si>
  <si>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</si>
  <si>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</si>
  <si>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</si>
  <si>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</si>
  <si>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</si>
  <si>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</si>
  <si>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</si>
  <si>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</si>
  <si>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</si>
  <si>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</si>
  <si>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</si>
  <si>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</si>
  <si>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</si>
  <si>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</si>
  <si>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</si>
  <si>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</si>
  <si>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</si>
  <si>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</si>
  <si>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</si>
  <si>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</si>
  <si>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</si>
  <si>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</si>
  <si>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</si>
  <si>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</si>
  <si>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</si>
  <si>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</si>
  <si>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</si>
  <si>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</si>
  <si>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</si>
  <si>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</si>
  <si>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</si>
  <si>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</si>
  <si>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</si>
  <si>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</si>
  <si>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</si>
  <si>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</si>
  <si>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</si>
  <si>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</si>
  <si>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</si>
  <si>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</si>
  <si>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</si>
  <si>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</si>
  <si>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</si>
  <si>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</si>
  <si>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</si>
  <si>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</si>
  <si>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</si>
  <si>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</si>
  <si>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</si>
  <si>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</si>
  <si>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</si>
  <si>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</si>
  <si>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</si>
  <si>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</si>
  <si>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</si>
  <si>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</si>
  <si>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</si>
  <si>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</si>
  <si>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</si>
  <si>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</si>
  <si>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</si>
  <si>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</si>
  <si>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</si>
  <si>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</si>
  <si>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</si>
  <si>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</si>
  <si>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</si>
  <si>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</si>
  <si>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</si>
  <si>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</si>
  <si>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</si>
  <si>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</si>
  <si>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</si>
  <si>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</si>
  <si>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</si>
  <si>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</si>
  <si>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</si>
  <si>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</si>
  <si>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</si>
  <si>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</si>
  <si>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</si>
  <si>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</si>
  <si>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</si>
  <si>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</si>
  <si>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</si>
  <si>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</si>
  <si>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</si>
  <si>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</si>
  <si>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</si>
  <si>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</si>
  <si>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</si>
  <si>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</si>
  <si>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</si>
  <si>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</si>
  <si>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</si>
  <si>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</si>
  <si>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</si>
  <si>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</si>
  <si>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</si>
  <si>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</si>
  <si>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</si>
  <si>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</si>
  <si>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</si>
  <si>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</si>
  <si>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</si>
  <si>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</si>
  <si>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</si>
  <si>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</si>
  <si>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</si>
  <si>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</si>
  <si>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</si>
  <si>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</si>
  <si>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</si>
  <si>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</si>
  <si>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</si>
  <si>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</si>
  <si>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</si>
  <si>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</si>
  <si>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</si>
  <si>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</si>
  <si>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</si>
  <si>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</si>
  <si>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</si>
  <si>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</si>
  <si>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</si>
  <si>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</si>
  <si>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</si>
  <si>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</si>
  <si>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</si>
  <si>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</si>
  <si>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</si>
  <si>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</si>
  <si>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</si>
  <si>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</si>
  <si>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</si>
  <si>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</si>
  <si>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</si>
  <si>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</si>
  <si>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</si>
  <si>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</si>
  <si>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</si>
  <si>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</si>
  <si>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</si>
  <si>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</si>
  <si>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</si>
  <si>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</si>
  <si>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</si>
  <si>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</si>
  <si>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</si>
  <si>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</si>
  <si>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</si>
  <si>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</si>
  <si>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</si>
  <si>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</si>
  <si>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</si>
  <si>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</si>
  <si>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</si>
  <si>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</si>
  <si>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</si>
  <si>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</si>
  <si>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</si>
  <si>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</si>
  <si>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</si>
  <si>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</si>
  <si>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</si>
  <si>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</si>
  <si>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</si>
  <si>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</si>
  <si>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</si>
  <si>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</si>
  <si>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</si>
  <si>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</si>
  <si>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</si>
  <si>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</si>
  <si>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</si>
  <si>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</si>
  <si>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</si>
  <si>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</si>
  <si>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</si>
  <si>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</si>
  <si>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</si>
  <si>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</si>
  <si>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</si>
  <si>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</si>
  <si>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</si>
  <si>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</si>
  <si>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</si>
  <si>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</si>
  <si>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</si>
  <si>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</si>
  <si>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</si>
  <si>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</si>
  <si>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</si>
  <si>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</si>
  <si>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</si>
  <si>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</si>
  <si>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</si>
  <si>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</si>
  <si>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</si>
  <si>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</si>
  <si>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</si>
  <si>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</si>
  <si>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</si>
  <si>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</si>
  <si>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</si>
  <si>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</si>
  <si>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</si>
  <si>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</si>
  <si>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</si>
  <si>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</si>
  <si>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</si>
  <si>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</si>
  <si>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</si>
  <si>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</si>
  <si>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</si>
  <si>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</si>
  <si>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</si>
  <si>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</si>
  <si>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</si>
  <si>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</si>
  <si>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</si>
  <si>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</si>
  <si>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</si>
  <si>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</si>
  <si>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</si>
  <si>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</si>
  <si>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</si>
  <si>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</si>
  <si>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</si>
  <si>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</si>
  <si>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</si>
  <si>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</si>
  <si>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</si>
  <si>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</si>
  <si>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</si>
  <si>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</si>
  <si>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</si>
  <si>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</si>
  <si>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</si>
  <si>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</si>
  <si>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</si>
  <si>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</si>
  <si>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</si>
  <si>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</si>
  <si>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</si>
  <si>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</si>
  <si>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</si>
  <si>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</si>
  <si>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</si>
  <si>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</si>
  <si>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</si>
  <si>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</si>
  <si>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</si>
  <si>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</si>
  <si>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</si>
  <si>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</si>
  <si>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</si>
  <si>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</si>
  <si>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</si>
  <si>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</si>
  <si>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</si>
  <si>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</si>
  <si>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</si>
  <si>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</si>
  <si>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</si>
  <si>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</si>
  <si>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</si>
  <si>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</si>
  <si>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</si>
  <si>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</si>
  <si>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</si>
  <si>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</si>
  <si>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</si>
  <si>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</si>
  <si>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</si>
  <si>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</si>
  <si>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</si>
  <si>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</si>
  <si>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</si>
  <si>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</si>
  <si>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</si>
  <si>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</si>
  <si>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</si>
  <si>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</si>
  <si>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</si>
  <si>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</si>
  <si>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</si>
  <si>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</si>
  <si>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</si>
  <si>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</si>
  <si>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</si>
  <si>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</si>
  <si>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</si>
  <si>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</si>
  <si>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</si>
  <si>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</si>
  <si>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</si>
  <si>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</si>
  <si>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</si>
  <si>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</si>
  <si>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</si>
  <si>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</si>
  <si>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</si>
  <si>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</si>
  <si>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</si>
  <si>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</si>
  <si>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</si>
  <si>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</si>
  <si>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</si>
  <si>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</si>
  <si>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</si>
  <si>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</si>
  <si>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</si>
  <si>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</si>
  <si>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</si>
  <si>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</si>
  <si>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</si>
  <si>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</si>
  <si>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</si>
  <si>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</si>
  <si>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</si>
  <si>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</si>
  <si>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</si>
  <si>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</si>
  <si>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</si>
  <si>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</si>
  <si>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</si>
  <si>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</si>
  <si>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</si>
  <si>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</si>
  <si>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</si>
  <si>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</si>
  <si>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</si>
  <si>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</si>
  <si>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</si>
  <si>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</si>
  <si>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</si>
  <si>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</si>
  <si>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</si>
  <si>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</si>
  <si>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</si>
  <si>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</si>
  <si>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</si>
  <si>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</si>
  <si>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</si>
  <si>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</si>
  <si>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</si>
  <si>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</si>
  <si>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</si>
  <si>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</si>
  <si>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</si>
  <si>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</si>
  <si>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</si>
  <si>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</si>
  <si>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</si>
  <si>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</si>
  <si>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</si>
  <si>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</si>
  <si>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</si>
  <si>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</si>
  <si>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</si>
  <si>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</si>
  <si>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</si>
  <si>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</si>
  <si>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</si>
  <si>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</si>
  <si>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</si>
  <si>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</si>
  <si>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</si>
  <si>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</si>
  <si>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</si>
  <si>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</si>
  <si>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</si>
  <si>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</si>
  <si>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</si>
  <si>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</si>
  <si>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</si>
  <si>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</si>
  <si>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</si>
  <si>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</si>
  <si>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</si>
  <si>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</si>
  <si>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</si>
  <si>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</si>
  <si>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</si>
  <si>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</si>
  <si>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</si>
  <si>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</si>
  <si>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</si>
  <si>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</si>
  <si>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</si>
  <si>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</si>
  <si>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</si>
  <si>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</si>
  <si>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</si>
  <si>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</si>
  <si>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</si>
  <si>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</si>
  <si>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</si>
  <si>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</si>
  <si>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</si>
  <si>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</si>
  <si>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</si>
  <si>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</si>
  <si>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</si>
  <si>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</si>
  <si>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</si>
  <si>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</si>
  <si>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</si>
  <si>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</si>
  <si>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</si>
  <si>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</si>
  <si>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</si>
  <si>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</si>
  <si>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</si>
  <si>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</si>
  <si>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</si>
  <si>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</si>
  <si>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</si>
  <si>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</si>
  <si>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</si>
  <si>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</si>
  <si>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</si>
  <si>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</si>
  <si>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</si>
  <si>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</si>
  <si>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</si>
  <si>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</si>
  <si>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</si>
  <si>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</si>
  <si>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</si>
  <si>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</si>
  <si>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</si>
  <si>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</si>
  <si>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</si>
  <si>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</si>
  <si>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</si>
  <si>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</si>
  <si>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</si>
  <si>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</si>
  <si>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</si>
  <si>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</si>
  <si>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</si>
  <si>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</si>
  <si>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</si>
  <si>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</si>
  <si>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</si>
  <si>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</si>
  <si>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</si>
  <si>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</si>
  <si>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</si>
  <si>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</si>
  <si>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</si>
  <si>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</si>
  <si>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</si>
  <si>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</si>
  <si>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</si>
  <si>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</si>
  <si>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</si>
  <si>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</si>
  <si>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</si>
  <si>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</si>
  <si>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</si>
  <si>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</si>
  <si>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</si>
  <si>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</si>
  <si>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</si>
  <si>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</si>
  <si>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</si>
  <si>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</si>
  <si>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</si>
  <si>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</si>
  <si>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</si>
  <si>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</si>
  <si>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</si>
  <si>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</si>
  <si>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</si>
  <si>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</si>
  <si>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</si>
  <si>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</si>
  <si>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</si>
  <si>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</si>
  <si>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</si>
  <si>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</si>
  <si>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</si>
  <si>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</si>
  <si>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</si>
  <si>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</si>
  <si>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</si>
  <si>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</si>
  <si>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</si>
  <si>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</si>
  <si>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</si>
  <si>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</si>
  <si>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</si>
  <si>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</si>
  <si>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</si>
  <si>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</si>
  <si>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</si>
  <si>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</si>
  <si>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</si>
  <si>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</si>
  <si>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</si>
  <si>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</si>
  <si>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</si>
  <si>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</si>
  <si>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</si>
  <si>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</si>
  <si>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</si>
  <si>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</si>
  <si>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</si>
  <si>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</si>
  <si>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</si>
  <si>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</si>
  <si>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</si>
  <si>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</si>
  <si>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</si>
  <si>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</si>
  <si>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</si>
  <si>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</si>
  <si>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</si>
  <si>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</si>
  <si>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</si>
  <si>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</si>
  <si>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</si>
  <si>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</si>
  <si>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</si>
  <si>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</si>
  <si>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</si>
  <si>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</si>
  <si>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</si>
  <si>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</si>
  <si>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</si>
  <si>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</si>
  <si>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</si>
  <si>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</si>
  <si>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</si>
  <si>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</si>
  <si>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</si>
  <si>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</si>
  <si>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</si>
  <si>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</si>
  <si>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</si>
  <si>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</si>
  <si>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</si>
  <si>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</si>
  <si>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</si>
  <si>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</si>
  <si>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</si>
  <si>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</si>
  <si>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</si>
  <si>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</si>
  <si>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</si>
  <si>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</si>
  <si>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</si>
  <si>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</si>
  <si>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</si>
  <si>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</si>
  <si>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</si>
  <si>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</si>
  <si>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</si>
  <si>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</si>
  <si>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</si>
  <si>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</si>
  <si>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</si>
  <si>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</si>
  <si>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</si>
  <si>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</si>
  <si>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</si>
  <si>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</si>
  <si>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</si>
  <si>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</si>
  <si>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</si>
  <si>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</si>
  <si>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</si>
  <si>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</si>
  <si>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</si>
  <si>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</si>
  <si>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</si>
  <si>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</si>
  <si>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</si>
  <si>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</si>
  <si>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</si>
  <si>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</si>
  <si>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</si>
  <si>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</si>
  <si>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</si>
  <si>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</si>
  <si>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</si>
  <si>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</si>
  <si>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</si>
  <si>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</si>
  <si>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</si>
  <si>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</si>
  <si>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</si>
  <si>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</si>
  <si>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</si>
  <si>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</si>
  <si>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</si>
  <si>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</si>
  <si>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</si>
  <si>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</si>
  <si>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</si>
  <si>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</si>
  <si>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</si>
  <si>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</si>
  <si>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</si>
  <si>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</si>
  <si>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</si>
  <si>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</si>
  <si>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</si>
  <si>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</si>
  <si>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</si>
  <si>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</si>
  <si>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</si>
  <si>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</si>
  <si>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</si>
  <si>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</si>
  <si>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</si>
  <si>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</si>
  <si>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</si>
  <si>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</si>
  <si>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</si>
  <si>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</si>
  <si>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</si>
  <si>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</si>
  <si>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</si>
  <si>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</si>
  <si>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</si>
  <si>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</si>
  <si>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</si>
  <si>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</si>
  <si>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</si>
  <si>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</si>
  <si>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</si>
  <si>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</si>
  <si>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</si>
  <si>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</si>
  <si>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</si>
  <si>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</si>
  <si>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</si>
  <si>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</si>
  <si>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</si>
  <si>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</si>
  <si>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</si>
  <si>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</si>
  <si>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</si>
  <si>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</si>
  <si>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</si>
  <si>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</si>
  <si>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</si>
  <si>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</si>
  <si>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</si>
  <si>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</si>
  <si>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</si>
  <si>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</si>
  <si>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</si>
  <si>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</si>
  <si>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</si>
  <si>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</si>
  <si>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</si>
  <si>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</si>
  <si>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</si>
  <si>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</si>
  <si>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</si>
  <si>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</si>
  <si>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</si>
  <si>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</si>
  <si>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</si>
  <si>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</si>
  <si>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</si>
  <si>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</si>
  <si>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</si>
  <si>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</si>
  <si>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</si>
  <si>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</si>
  <si>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</si>
  <si>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</si>
  <si>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</si>
  <si>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</si>
  <si>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</si>
  <si>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</si>
  <si>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</si>
  <si>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</si>
  <si>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</si>
  <si>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</si>
  <si>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</si>
  <si>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</si>
  <si>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</si>
  <si>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</si>
  <si>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</si>
  <si>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</si>
  <si>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</si>
  <si>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</si>
  <si>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</si>
  <si>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</si>
  <si>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</si>
  <si>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</si>
  <si>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</si>
  <si>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</si>
  <si>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</si>
  <si>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</si>
  <si>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</si>
  <si>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</si>
  <si>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</si>
  <si>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</si>
  <si>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</si>
  <si>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</si>
  <si>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</si>
  <si>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</si>
  <si>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</si>
  <si>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</si>
  <si>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</si>
  <si>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</si>
  <si>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</si>
  <si>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</si>
  <si>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</si>
  <si>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</si>
  <si>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</si>
  <si>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</si>
  <si>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</si>
  <si>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</si>
  <si>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</si>
  <si>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</si>
  <si>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</si>
  <si>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</si>
  <si>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</si>
  <si>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</si>
  <si>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</si>
  <si>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</si>
  <si>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</si>
  <si>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</si>
  <si>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</si>
  <si>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</si>
  <si>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</si>
  <si>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</si>
  <si>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</si>
  <si>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</si>
  <si>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</si>
  <si>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</si>
  <si>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</si>
  <si>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</si>
  <si>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</si>
  <si>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</si>
  <si>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</si>
  <si>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</si>
  <si>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</si>
  <si>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</si>
  <si>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</si>
  <si>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</si>
  <si>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</si>
  <si>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</si>
  <si>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</si>
  <si>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</si>
  <si>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</si>
  <si>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</si>
  <si>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</si>
  <si>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</si>
  <si>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</si>
  <si>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</si>
  <si>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</si>
  <si>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</si>
  <si>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</si>
  <si>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</si>
  <si>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</si>
  <si>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</si>
  <si>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</si>
  <si>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</si>
  <si>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</si>
  <si>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</si>
  <si>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</si>
  <si>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</si>
  <si>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</si>
  <si>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</si>
  <si>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</si>
  <si>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</si>
  <si>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</si>
  <si>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</si>
  <si>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</si>
  <si>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</si>
  <si>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</si>
  <si>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</si>
  <si>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</si>
  <si>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</si>
  <si>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</si>
  <si>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</si>
  <si>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</si>
  <si>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</si>
  <si>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</si>
  <si>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</si>
  <si>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</si>
  <si>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</si>
  <si>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</si>
  <si>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</si>
  <si>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</si>
  <si>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</si>
  <si>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</si>
  <si>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</si>
  <si>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</si>
  <si>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</si>
  <si>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</si>
  <si>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</si>
  <si>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</si>
  <si>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</si>
  <si>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</si>
  <si>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</si>
  <si>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</si>
  <si>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</si>
  <si>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</si>
  <si>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</si>
  <si>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</si>
  <si>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</si>
  <si>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</si>
  <si>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</si>
  <si>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</si>
  <si>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</si>
  <si>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</si>
  <si>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</si>
  <si>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</si>
  <si>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</si>
  <si>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</si>
  <si>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</si>
  <si>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</si>
  <si>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</si>
  <si>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</si>
  <si>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</si>
  <si>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</si>
  <si>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</si>
  <si>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</si>
  <si>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</si>
  <si>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</si>
  <si>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</si>
  <si>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</si>
  <si>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</si>
  <si>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</si>
  <si>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</si>
  <si>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</si>
  <si>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</si>
  <si>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</si>
  <si>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</si>
  <si>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</si>
  <si>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</si>
  <si>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</si>
  <si>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</si>
  <si>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</si>
  <si>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</si>
  <si>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</si>
  <si>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</si>
  <si>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</si>
  <si>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</si>
  <si>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</si>
  <si>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</si>
  <si>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</si>
  <si>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</si>
  <si>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</si>
  <si>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</si>
  <si>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</si>
  <si>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</si>
  <si>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</si>
  <si>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</si>
  <si>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</si>
  <si>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</si>
  <si>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</si>
  <si>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</si>
  <si>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</si>
  <si>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</si>
  <si>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</si>
  <si>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</si>
  <si>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</si>
  <si>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</si>
  <si>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</si>
  <si>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</si>
  <si>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</si>
  <si>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</si>
  <si>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</si>
  <si>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</si>
  <si>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</si>
  <si>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</si>
  <si>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</si>
  <si>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</si>
  <si>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</si>
  <si>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</si>
  <si>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</si>
  <si>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</si>
  <si>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</si>
  <si>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</si>
  <si>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</si>
  <si>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</si>
  <si>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</si>
  <si>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</si>
  <si>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</si>
  <si>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</si>
  <si>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</si>
  <si>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</si>
  <si>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</si>
  <si>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</si>
  <si>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</si>
  <si>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</si>
  <si>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</si>
  <si>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</si>
  <si>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</si>
  <si>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</si>
  <si>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</si>
  <si>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</si>
  <si>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</si>
  <si>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</si>
  <si>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</si>
  <si>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</si>
  <si>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</si>
  <si>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</si>
  <si>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</si>
  <si>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</si>
  <si>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</si>
  <si>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</si>
  <si>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</si>
  <si>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</si>
  <si>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</si>
  <si>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</si>
  <si>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</si>
  <si>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</si>
  <si>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</si>
  <si>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</si>
  <si>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</si>
  <si>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</si>
  <si>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</si>
  <si>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</si>
  <si>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</si>
  <si>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</si>
  <si>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</si>
  <si>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</si>
  <si>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</si>
  <si>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</si>
  <si>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</si>
  <si>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</si>
  <si>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</si>
  <si>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</si>
  <si>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</si>
  <si>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</si>
  <si>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</si>
  <si>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</si>
  <si>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</si>
  <si>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</si>
  <si>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</si>
  <si>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</si>
  <si>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</si>
  <si>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</si>
  <si>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</si>
  <si>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</si>
  <si>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</si>
  <si>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</si>
  <si>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</si>
  <si>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</si>
  <si>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</si>
  <si>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</si>
  <si>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</si>
  <si>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</si>
  <si>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</si>
  <si>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</si>
  <si>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</si>
  <si>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</si>
  <si>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</si>
  <si>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</si>
  <si>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</si>
  <si>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</si>
  <si>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</si>
  <si>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</si>
  <si>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</si>
  <si>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</si>
  <si>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</si>
  <si>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</si>
  <si>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</si>
  <si>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</si>
  <si>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</si>
  <si>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</si>
  <si>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</si>
  <si>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</si>
  <si>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</si>
  <si>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</si>
  <si>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</si>
  <si>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</si>
  <si>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</si>
  <si>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</si>
  <si>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</si>
  <si>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</si>
  <si>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</si>
  <si>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</si>
  <si>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</si>
  <si>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</si>
  <si>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</si>
  <si>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</si>
  <si>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</si>
  <si>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</si>
  <si>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</si>
  <si>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</si>
  <si>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</si>
  <si>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</si>
  <si>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</si>
  <si>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</si>
  <si>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</si>
  <si>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</si>
  <si>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</si>
  <si>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</si>
  <si>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</si>
  <si>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</si>
  <si>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</si>
  <si>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</si>
  <si>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</si>
  <si>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</si>
  <si>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</si>
  <si>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</si>
  <si>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</si>
  <si>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</si>
  <si>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</si>
  <si>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</si>
  <si>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</si>
  <si>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</si>
  <si>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</si>
  <si>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</si>
  <si>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</si>
  <si>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</si>
  <si>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</si>
  <si>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</si>
  <si>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</si>
  <si>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</si>
  <si>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</si>
  <si>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</si>
  <si>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</si>
  <si>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</si>
  <si>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</si>
  <si>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</si>
  <si>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</si>
  <si>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</si>
  <si>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</si>
  <si>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</si>
  <si>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</si>
  <si>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</si>
  <si>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</si>
  <si>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</si>
  <si>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</si>
  <si>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</si>
  <si>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</si>
  <si>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</si>
  <si>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</si>
  <si>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</si>
  <si>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</si>
  <si>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</si>
  <si>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</si>
  <si>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</si>
  <si>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</si>
  <si>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</si>
  <si>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</si>
  <si>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</si>
  <si>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</si>
  <si>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</si>
  <si>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</si>
  <si>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</si>
  <si>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</si>
  <si>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</si>
  <si>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</si>
  <si>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</si>
  <si>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</si>
  <si>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</si>
  <si>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</si>
  <si>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</si>
  <si>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</si>
  <si>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</si>
  <si>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</si>
  <si>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</si>
  <si>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</si>
  <si>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</si>
  <si>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</si>
  <si>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</si>
  <si>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</si>
  <si>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</si>
  <si>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</si>
  <si>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</si>
  <si>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</si>
  <si>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</si>
  <si>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</si>
  <si>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</si>
  <si>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</si>
  <si>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</si>
  <si>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</si>
  <si>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</si>
  <si>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</si>
  <si>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</si>
  <si>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</si>
  <si>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</si>
  <si>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</si>
  <si>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</si>
  <si>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</si>
  <si>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</si>
  <si>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</si>
  <si>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</si>
  <si>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</si>
  <si>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</si>
  <si>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</si>
  <si>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</si>
  <si>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</si>
  <si>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</si>
  <si>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</si>
  <si>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</si>
  <si>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</si>
  <si>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</si>
  <si>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</si>
  <si>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</si>
  <si>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</si>
  <si>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</si>
  <si>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</si>
  <si>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</si>
  <si>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</si>
  <si>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</si>
  <si>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</si>
  <si>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</si>
  <si>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</si>
  <si>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</si>
  <si>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</si>
  <si>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</si>
  <si>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</si>
  <si>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</si>
  <si>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</si>
  <si>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</si>
  <si>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</si>
  <si>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</si>
  <si>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</si>
  <si>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</si>
  <si>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</si>
  <si>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</si>
  <si>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</si>
  <si>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</si>
  <si>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</si>
  <si>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</si>
  <si>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</si>
  <si>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</si>
  <si>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</si>
  <si>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</si>
  <si>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</si>
  <si>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</si>
  <si>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</si>
  <si>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</si>
  <si>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</si>
  <si>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</si>
  <si>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</si>
  <si>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</si>
  <si>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</si>
  <si>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</si>
  <si>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</si>
  <si>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</si>
  <si>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</si>
  <si>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</si>
  <si>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</si>
  <si>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</si>
  <si>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</si>
  <si>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</si>
  <si>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</si>
  <si>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</si>
  <si>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</si>
  <si>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</si>
  <si>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</si>
  <si>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</si>
  <si>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</si>
  <si>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</si>
  <si>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</si>
  <si>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</si>
  <si>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</si>
  <si>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</si>
  <si>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</si>
  <si>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</si>
  <si>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</si>
  <si>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</si>
  <si>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</si>
  <si>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</si>
  <si>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</si>
  <si>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</si>
  <si>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</si>
  <si>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</si>
  <si>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</si>
  <si>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</si>
  <si>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</si>
  <si>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</si>
  <si>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</si>
  <si>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</si>
  <si>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</si>
  <si>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</si>
  <si>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</si>
  <si>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</si>
  <si>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</si>
  <si>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</si>
  <si>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</si>
  <si>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</si>
  <si>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</si>
  <si>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</si>
  <si>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</si>
  <si>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</si>
  <si>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</si>
  <si>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</si>
  <si>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</si>
  <si>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</si>
  <si>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</si>
  <si>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</si>
  <si>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</si>
  <si>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</si>
  <si>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</si>
  <si>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</si>
  <si>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</si>
  <si>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</si>
  <si>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</si>
  <si>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</si>
  <si>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</si>
  <si>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</si>
  <si>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</si>
  <si>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</si>
  <si>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</si>
  <si>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</si>
  <si>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</si>
  <si>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</si>
  <si>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</si>
  <si>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</si>
  <si>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</si>
  <si>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</si>
  <si>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</si>
  <si>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</si>
  <si>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</si>
  <si>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</si>
  <si>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</si>
  <si>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</si>
  <si>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</si>
  <si>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</si>
  <si>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</si>
  <si>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</si>
  <si>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</si>
  <si>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</si>
  <si>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</si>
  <si>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</si>
  <si>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</si>
  <si>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</si>
  <si>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</si>
  <si>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</si>
  <si>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</si>
  <si>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</si>
  <si>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</si>
  <si>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</si>
  <si>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</si>
  <si>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</si>
  <si>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</si>
  <si>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</si>
  <si>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</si>
  <si>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</si>
  <si>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</si>
  <si>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</si>
  <si>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</si>
  <si>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</si>
  <si>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</si>
  <si>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</si>
  <si>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</si>
  <si>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</si>
  <si>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</si>
  <si>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</si>
  <si>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</si>
  <si>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</si>
  <si>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</si>
  <si>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</si>
  <si>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</si>
  <si>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</si>
  <si>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</si>
  <si>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</si>
  <si>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</si>
  <si>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</si>
  <si>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</si>
  <si>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</si>
  <si>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</si>
  <si>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</si>
  <si>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</si>
  <si>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</si>
  <si>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</si>
  <si>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</si>
  <si>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</si>
  <si>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</si>
  <si>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</si>
  <si>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</si>
  <si>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</si>
  <si>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</si>
  <si>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</si>
  <si>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</si>
  <si>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</si>
  <si>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</si>
  <si>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</si>
  <si>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</si>
  <si>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</si>
  <si>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</si>
  <si>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</si>
  <si>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</si>
  <si>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</si>
  <si>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</si>
  <si>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</si>
  <si>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</si>
  <si>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</si>
  <si>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</si>
  <si>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</si>
  <si>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</si>
  <si>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</si>
  <si>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</si>
  <si>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</si>
  <si>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</si>
  <si>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</si>
  <si>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</si>
  <si>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</si>
  <si>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</si>
  <si>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</si>
  <si>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</si>
  <si>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</si>
  <si>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</si>
  <si>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</si>
  <si>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</si>
  <si>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</si>
  <si>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</si>
  <si>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</si>
  <si>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</si>
  <si>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</si>
  <si>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</si>
  <si>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</si>
  <si>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</si>
  <si>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</si>
  <si>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</si>
  <si>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</si>
  <si>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</si>
  <si>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</si>
  <si>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</si>
  <si>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</si>
  <si>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</si>
  <si>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</si>
  <si>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</si>
  <si>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</si>
  <si>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</si>
  <si>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</si>
  <si>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</si>
  <si>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</si>
  <si>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</si>
  <si>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</si>
  <si>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</si>
  <si>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</si>
  <si>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</si>
  <si>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</si>
  <si>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</si>
  <si>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</si>
  <si>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</si>
  <si>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</si>
  <si>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</si>
  <si>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</si>
  <si>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</si>
  <si>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</si>
  <si>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</si>
  <si>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</si>
  <si>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</si>
  <si>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</si>
  <si>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</si>
  <si>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</si>
  <si>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</si>
  <si>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</si>
  <si>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</si>
  <si>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</si>
  <si>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</si>
  <si>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</si>
  <si>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</si>
  <si>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</si>
  <si>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</si>
  <si>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</si>
  <si>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</si>
  <si>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</si>
  <si>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</si>
  <si>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</si>
  <si>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</si>
  <si>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</si>
  <si>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</si>
  <si>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</si>
  <si>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</si>
  <si>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</si>
  <si>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</si>
  <si>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</si>
  <si>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</si>
  <si>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</si>
  <si>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</si>
  <si>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</si>
  <si>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</si>
  <si>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</si>
  <si>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</si>
  <si>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</si>
  <si>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</si>
  <si>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</si>
  <si>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</si>
  <si>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</si>
  <si>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</si>
  <si>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</si>
  <si>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</si>
  <si>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</si>
  <si>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</si>
  <si>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</si>
  <si>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</si>
  <si>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</si>
  <si>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</si>
  <si>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</si>
  <si>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</si>
  <si>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</si>
  <si>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</si>
  <si>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</si>
  <si>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</si>
  <si>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</si>
  <si>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</si>
  <si>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</si>
  <si>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</si>
  <si>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</si>
  <si>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</si>
  <si>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</si>
  <si>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</si>
  <si>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</si>
  <si>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</si>
  <si>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</si>
  <si>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</si>
  <si>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</si>
  <si>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</si>
  <si>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</si>
  <si>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</si>
  <si>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</si>
  <si>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</si>
  <si>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</si>
  <si>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</si>
  <si>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</si>
  <si>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</si>
  <si>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</si>
  <si>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</si>
  <si>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</si>
  <si>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</si>
  <si>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</si>
  <si>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</si>
  <si>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</si>
  <si>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</si>
  <si>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</si>
  <si>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</si>
  <si>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</si>
  <si>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</si>
  <si>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</si>
  <si>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</si>
  <si>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</si>
  <si>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</si>
  <si>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</si>
  <si>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</si>
  <si>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</si>
  <si>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</si>
  <si>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</si>
  <si>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</si>
  <si>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</si>
  <si>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</si>
  <si>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</si>
  <si>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</si>
  <si>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</si>
  <si>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</si>
  <si>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</si>
  <si>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</si>
  <si>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</si>
  <si>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</si>
  <si>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</si>
  <si>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</si>
  <si>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</si>
  <si>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</si>
  <si>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</si>
  <si>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</si>
  <si>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</si>
  <si>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</si>
  <si>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</si>
  <si>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</si>
  <si>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</si>
  <si>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</si>
  <si>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</si>
  <si>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</si>
  <si>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</si>
  <si>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</si>
  <si>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</si>
  <si>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</si>
  <si>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</si>
  <si>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</si>
  <si>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</si>
  <si>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</si>
  <si>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</si>
  <si>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</si>
  <si>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</si>
  <si>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</si>
  <si>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</si>
  <si>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</si>
  <si>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</si>
  <si>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</si>
  <si>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</si>
  <si>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</si>
  <si>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</si>
  <si>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</si>
  <si>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</si>
  <si>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</si>
  <si>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</si>
  <si>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</si>
  <si>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</si>
  <si>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</si>
  <si>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</si>
  <si>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</si>
  <si>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</si>
  <si>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</si>
  <si>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</si>
  <si>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</si>
  <si>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</si>
  <si>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</si>
  <si>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</si>
  <si>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</si>
  <si>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</si>
  <si>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</si>
  <si>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</si>
  <si>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</si>
  <si>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</si>
  <si>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</si>
  <si>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</si>
  <si>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</si>
  <si>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</si>
  <si>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</si>
  <si>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</si>
  <si>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</si>
  <si>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</si>
  <si>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</si>
  <si>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</si>
  <si>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</si>
  <si>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</si>
  <si>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</si>
  <si>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</si>
  <si>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</si>
  <si>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</si>
  <si>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</si>
  <si>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</si>
  <si>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</si>
  <si>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</si>
  <si>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</si>
  <si>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</si>
  <si>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</si>
  <si>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</si>
  <si>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</si>
  <si>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</si>
  <si>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</si>
  <si>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</si>
  <si>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</si>
  <si>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</si>
  <si>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</si>
  <si>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</si>
  <si>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</si>
  <si>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</si>
  <si>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</si>
  <si>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</si>
  <si>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</si>
  <si>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</si>
  <si>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</si>
  <si>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</si>
  <si>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</si>
  <si>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</si>
  <si>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</si>
  <si>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</si>
  <si>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</si>
  <si>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</si>
  <si>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</si>
  <si>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</si>
  <si>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</si>
  <si>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</si>
  <si>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</si>
  <si>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</si>
  <si>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</si>
  <si>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</si>
  <si>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</si>
  <si>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</si>
  <si>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</si>
  <si>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</si>
  <si>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</si>
  <si>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</si>
  <si>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</si>
  <si>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</si>
  <si>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</si>
  <si>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</si>
  <si>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</si>
  <si>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</si>
  <si>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</si>
  <si>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</si>
  <si>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</si>
  <si>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</si>
  <si>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</si>
  <si>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</si>
  <si>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</si>
  <si>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</si>
  <si>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</si>
  <si>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</si>
  <si>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</si>
  <si>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</si>
  <si>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</si>
  <si>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</si>
  <si>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</si>
  <si>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</si>
  <si>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</si>
  <si>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</si>
  <si>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</si>
  <si>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</si>
  <si>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</si>
  <si>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</si>
  <si>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</si>
  <si>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</si>
  <si>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</si>
  <si>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</si>
  <si>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</si>
  <si>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</si>
  <si>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</si>
  <si>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</si>
  <si>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</si>
  <si>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</si>
  <si>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</si>
  <si>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</si>
  <si>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</si>
  <si>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</si>
  <si>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</si>
  <si>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</si>
  <si>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</si>
  <si>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</si>
  <si>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</si>
  <si>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</si>
  <si>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</si>
  <si>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</si>
  <si>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</si>
  <si>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</si>
  <si>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</si>
  <si>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</si>
  <si>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</si>
  <si>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</si>
  <si>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</si>
  <si>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</si>
  <si>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</si>
  <si>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</si>
  <si>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</si>
  <si>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</si>
  <si>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</si>
  <si>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</si>
  <si>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</si>
  <si>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</si>
  <si>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</si>
  <si>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</si>
  <si>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</si>
  <si>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</si>
  <si>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</si>
  <si>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</si>
  <si>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</si>
  <si>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</si>
  <si>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</si>
  <si>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</si>
  <si>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</si>
  <si>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</si>
  <si>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</si>
  <si>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</si>
  <si>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</si>
  <si>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</si>
  <si>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</si>
  <si>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</si>
  <si>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</si>
  <si>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</si>
  <si>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</si>
  <si>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</si>
  <si>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</si>
  <si>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</si>
  <si>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</si>
  <si>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</si>
  <si>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</si>
  <si>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</si>
  <si>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</si>
  <si>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</si>
  <si>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</si>
  <si>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</si>
  <si>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</si>
  <si>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</si>
  <si>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</si>
  <si>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</si>
  <si>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</si>
  <si>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PCM-20251024-00001156</t>
  </si>
  <si>
    <t xml:space="preserve">40 MIN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</si>
  <si>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</si>
  <si>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</si>
  <si>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</si>
  <si>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</si>
  <si>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</si>
  <si>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PCM-20251024-00000927</t>
  </si>
  <si>
    <t xml:space="preserve">Power available in sceco mter and owner not available he will coming after 9:00 pm </t>
  </si>
  <si>
    <t>PCM-20251024-00001227</t>
  </si>
  <si>
    <t>access issue as Usf area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</si>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</sst>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
      <sz val="11"/>
      <color theme="1"/>
      <name val="Aptos"/>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7">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xf numFmtId="0" fontId="36" fillId="0" borderId="0" xfId="0" applyFont="1"/>
    <xf numFmtId="0" fontId="9" fillId="9" borderId="9" xfId="0" applyFont="1" applyFill="1" applyBorder="1" applyAlignment="1">
      <alignment horizontal="center" vertical="center" wrapText="1"/>
    </xf>
    <xf numFmtId="165" fontId="9" fillId="9" borderId="8"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6" totalsRowShown="0" headerRowDxfId="157" dataDxfId="156" headerRowBorderDxfId="154" tableBorderDxfId="155" totalsRowBorderDxfId="153">
  <autoFilter ref="A1:CJ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3" totalsRowShown="0" headerRowDxfId="48" dataDxfId="47" headerRowBorderDxfId="45" tableBorderDxfId="46" totalsRowBorderDxfId="44">
  <autoFilter ref="A1:L23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3" totalsRowShown="0" headerRowDxfId="15" dataDxfId="14" headerRowBorderDxfId="12" tableBorderDxfId="13">
  <autoFilter ref="A1:L14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291.94343807870609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11.448449652780255</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45954.891864004632</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45954.891864004632</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45954.891864004632</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45954.891864004632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45954.891864004632</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45954.891864004632</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45954.891864004632</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45954.891864004632</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45954.891864004632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45954.891864004632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45954.891864004632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45954.891864004632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45954.891864004632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45954.891864004632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45954.891864004632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45954.891864004632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45954.891864004632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45954.891864004632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45954.891864004632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45954.891864004632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45954.891864004632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45954.891864004632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45954.891864004632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45954.891864004632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45954.891864004632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45954.891864004632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45954.891864004632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45954.891864004632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45954.891864004632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45954.891864004632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45954.891864004632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45954.891864004632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45954.891864004632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45954.891864004632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45954.891864004632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45954.891864004632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45954.891864004632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45954.891864004632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45954.891864004632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45954.891864004632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45954.891864004632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45954.891864004632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45954.891864004632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45954.891864004632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45954.891864004632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45954.891864004632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45954.891864004632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45954.891864004632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45954.891864004632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45954.891864004632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45954.891864004632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45954.891864004632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45954.891864004632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45954.891864004632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45954.891864004632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45954.891864004632</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45954.891864004632</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45954.891864004632</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45954.891864004632</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45954.891864004632</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45954.891864004632</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45954.891864004632</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45954.891864004632</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6"/>
  <sheetViews>
    <sheetView workbookViewId="0">
      <selection activeCell="E8" sqref="E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129.89202604167076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10.396088541667268</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5" t="s">
        <v>39086</v>
      </c>
      <c r="B5" s="18" t="str">
        <f>IFERROR(VLOOKUP(D5,DB!A:K,11,0),"")</f>
        <v>R2</v>
      </c>
      <c r="C5" s="18">
        <v>1</v>
      </c>
      <c r="D5" s="18" t="s">
        <v>19120</v>
      </c>
      <c r="E5" s="115" t="s">
        <v>38998</v>
      </c>
      <c r="F5" s="166">
        <v>45954.809039351851</v>
      </c>
      <c r="G5" s="117">
        <f ca="1">IFERROR(NOW()-F5,"-")</f>
        <v>8.2824652781710029E-2</v>
      </c>
      <c r="H5" s="116">
        <v>45954.802754629629</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45954.891864004632</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45954.891864004632</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45954.891864004632</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45954.891864004632</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45954.891864004632</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45954.891864004632</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45954.891864004632</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45954.891864004632</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45954.891864004632</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45954.891864004632</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45954.891864004632</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45954.891864004632</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45954.891864004632</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45954.891864004632</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45954.891864004632</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45954.891864004632</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45954.891864004632</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45954.891864004632</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45954.891864004632</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45954.891864004632</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45954.891864004632</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sheetData>
  <dataValidations count="2">
    <dataValidation allowBlank="1" showInputMessage="1" showErrorMessage="1" sqref="E1" xr:uid="{4D935161-CDD3-4592-B877-3FB59C99E142}"/>
    <dataValidation type="list" allowBlank="1" showInputMessage="1" showErrorMessage="1" sqref="E3:E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45954.891864004632</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45954.891864004632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45954.891864004632</v>
      </c>
      <c r="H4" s="22"/>
      <c r="I4" s="19" t="str">
        <f>IFERROR(VLOOKUP(D4,DB!A:F,6,0),"")</f>
        <v/>
      </c>
      <c r="J4" s="18" t="str">
        <f>IFERROR(VLOOKUP(D4,DB!A:G,7,0),"")</f>
        <v/>
      </c>
      <c r="K4" s="46"/>
      <c r="L4" s="23" t="str">
        <f>IFERROR(VLOOKUP(D4,DB!A:I,9,0),"")</f>
        <v/>
      </c>
    </row>
    <row r="5" spans="1:13" ht="15" customHeight="1">
      <c r="A5" s="19"/>
      <c r="B5" s="63" t="str">
        <f>IFERROR(VLOOKUP(D5,DB!A:K,11,0),"")</f>
        <v/>
      </c>
      <c r="C5" s="18"/>
      <c r="D5" s="164"/>
      <c r="E5" s="18"/>
      <c r="F5" s="20"/>
      <c r="G5" s="21">
        <f t="shared" ca="1" si="0"/>
        <v>45954.891864004632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45954.891864004632</v>
      </c>
      <c r="H6" s="22"/>
      <c r="I6" s="19" t="s">
        <v>39088</v>
      </c>
      <c r="J6" s="18" t="str">
        <f>IFERROR(VLOOKUP(D6,DB!A:G,7,0),"")</f>
        <v/>
      </c>
      <c r="K6" s="46"/>
      <c r="L6" s="23" t="str">
        <f>IFERROR(VLOOKUP(D6,DB!A:I,9,0),"")</f>
        <v/>
      </c>
    </row>
    <row r="7" spans="1:13" ht="15" customHeight="1">
      <c r="A7" s="19"/>
      <c r="B7" s="63" t="str">
        <f>IFERROR(VLOOKUP(D7,DB!A:K,11,0),"")</f>
        <v/>
      </c>
      <c r="C7" s="18"/>
      <c r="D7" s="18"/>
      <c r="E7" s="18"/>
      <c r="F7" s="20"/>
      <c r="G7" s="21">
        <f t="shared" ca="1" si="0"/>
        <v>45954.891864004632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45954.891864004632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45954.891864004632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45954.891864004632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45954.891864004632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45954.891864004632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45954.891864004632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45954.891864004632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45954.891864004632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45954.891864004632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45954.891864004632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45954.891864004632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45954.891864004632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45954.891864004632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45954.891864004632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45954.891864004632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45954.891864004632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45954.891864004632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45954.891864004632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45954.891864004632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45954.891864004632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45954.891864004632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45954.891864004632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45954.891864004632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45954.891864004632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45954.891864004632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45954.891864004632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45954.891864004632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45954.891864004632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45954.891864004632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45954.891864004632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45954.891864004632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45954.891864004632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45954.891864004632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45954.891864004632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45954.891864004632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45954.891864004632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45954.891864004632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45954.891864004632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45954.891864004632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45954.891864004632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45954.891864004632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45954.891864004632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45954.891864004632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45954.891864004632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45954.891864004632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45954.891864004632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45954.891864004632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45954.891864004632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45954.891864004632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45954.891864004632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45954.891864004632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45954.891864004632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45954.891864004632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45954.891864004632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45954.891864004632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45954.891864004632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45954.891864004632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45954.891864004632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45954.891864004632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45954.891864004632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45954.891864004632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45954.891864004632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45954.891864004632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45954.891864004632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45954.891864004632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45954.891864004632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45954.891864004632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45954.891864004632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45954.891864004632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45954.891864004632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45954.891864004632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45954.891864004632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45954.891864004632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45954.891864004632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45954.891864004632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45954.891864004632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45954.891864004632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45954.891864004632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45954.891864004632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45954.891864004632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45954.891864004632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45954.891864004632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45954.891864004632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45954.891864004632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45954.891864004632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45954.891864004632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45954.891864004632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45954.891864004632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45954.891864004632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45954.891864004632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45954.891864004632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45954.891864004632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45954.891864004632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45954.891864004632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45954.891864004632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45954.891864004632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45954.891864004632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45954.891864004632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45954.891864004632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45954.891864004632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45954.891864004632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45954.891864004632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45954.891864004632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45954.891864004632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45954.891864004632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45954.891864004632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45954.891864004632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45954.891864004632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45954.891864004632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45954.891864004632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45954.891864004632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45954.891864004632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45954.891864004632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45954.891864004632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45954.891864004632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45954.891864004632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45954.891864004632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45954.891864004632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45954.891864004632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45954.891864004632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45954.891864004632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45954.891864004632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45954.891864004632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45954.891864004632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45954.891864004632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45954.891864004632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45954.891864004632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45954.891864004632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45954.891864004632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45954.891864004632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45954.891864004632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45954.891864004632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45954.891864004632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45954.891864004632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45954.891864004632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45954.891864004632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45954.891864004632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45954.891864004632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45954.891864004632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45954.891864004632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45954.891864004632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45954.891864004632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45954.891864004632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45954.891864004632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45954.891864004632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45954.891864004632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45954.891864004632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45954.891864004632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45954.891864004632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45954.891864004632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45954.891864004632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45954.891864004632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45954.891864004632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45954.891864004632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45954.891864004632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45954.891864004632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45954.891864004632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45954.891864004632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45954.891864004632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45954.891864004632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45954.891864004632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45954.891864004632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45954.891864004632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45954.891864004632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45954.891864004632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45954.891864004632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45954.891864004632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45954.891864004632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45954.891864004632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45954.891864004632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45954.891864004632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45954.891864004632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45954.891864004632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45954.891864004632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45954.891864004632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45954.891864004632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45954.891864004632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45954.891864004632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45954.891864004632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45954.891864004632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45954.891864004632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45954.891864004632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45954.891864004632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45954.891864004632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45954.891864004632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45954.891864004632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45954.891864004632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45954.891864004632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45954.891864004632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45954.891864004632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45954.891864004632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45954.891864004632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45954.891864004632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45954.891864004632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45954.891864004632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45954.891864004632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45954.891864004632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45954.891864004632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45954.891864004632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45954.891864004632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45954.891864004632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45954.891864004632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45954.891864004632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45954.891864004632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45954.891864004632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45954.891864004632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45954.891864004632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45954.891864004632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45954.891864004632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45954.891864004632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45954.891864004632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45954.891864004632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45954.891864004632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45954.891864004632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45954.891864004632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45954.891864004632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45954.891864004632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45954.891864004632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45954.891864004632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45954.891864004632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45954.891864004632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45954.891864004632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45954.891864004632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45954.891864004632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45954.891864004632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45954.891864004632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45954.891864004632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45954.891864004632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45954.891864004632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45954.891864004632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45954.891864004632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45954.891864004632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45954.891864004632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45954.891864004632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45954.891864004632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45954.891864004632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45954.891864004632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45954.891864004632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45954.891864004632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45954.891864004632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45954.891864004632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45954.891864004632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45954.891864004632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45954.891864004632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45954.891864004632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45954.891864004632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45954.891864004632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45954.891864004632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45954.891864004632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45954.891864004632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45954.891864004632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45954.891864004632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45954.891864004632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45954.891864004632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45954.891864004632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45954.891864004632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45954.891864004632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45954.891864004632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45954.891864004632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45954.891864004632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45954.891864004632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45954.891864004632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45954.891864004632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45954.891864004632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45954.891864004632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45954.891864004632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45954.891864004632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45954.891864004632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45954.891864004632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45954.891864004632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45954.891864004632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45954.891864004632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45954.891864004632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45954.891864004632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45954.891864004632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45954.891864004632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45954.891864004632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45954.891864004632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45954.891864004632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45954.891864004632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45954.891864004632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45954.891864004632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45954.891864004632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45954.891864004632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45954.891864004632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45954.891864004632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45954.891864004632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45954.891864004632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45954.891864004632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45954.891864004632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45954.891864004632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45954.891864004632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45954.891864004632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45954.891864004632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45954.891864004632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45954.891864004632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45954.891864004632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45954.891864004632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45954.891864004632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45954.891864004632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45954.891864004632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45954.891864004632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45954.891864004632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45954.891864004632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45954.891864004632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45954.891864004632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45954.891864004632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45954.891864004632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45954.891864004632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45954.891864004632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45954.891864004632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45954.891864004632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45954.891864004632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45954.891864004632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45954.891864004632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45954.891864004632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45954.891864004632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45954.891864004632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45954.891864004632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45954.891864004632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45954.891864004632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45954.891864004632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45954.891864004632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45954.891864004632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45954.891864004632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45954.891864004632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45954.891864004632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45954.891864004632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45954.891864004632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45954.891864004632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45954.891864004632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45954.891864004632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45954.891864004632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45954.891864004632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45954.891864004632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45954.891864004632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45954.891864004632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45954.891864004632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45954.891864004632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45954.891864004632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45954.891864004632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45954.891864004632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45954.891864004632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45954.891864004632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45954.891864004632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45954.891864004632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45954.891864004632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45954.891864004632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45954.891864004632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45954.891864004632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45954.891864004632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45954.891864004632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45954.891864004632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45954.891864004632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45954.891864004632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45954.891864004632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45954.891864004632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45954.891864004632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45954.891864004632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45954.891864004632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45954.891864004632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45954.891864004632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45954.891864004632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45954.891864004632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45954.891864004632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45954.891864004632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45954.891864004632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45954.891864004632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45954.891864004632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45954.891864004632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45954.891864004632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45954.891864004632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45954.891864004632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45954.891864004632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45954.891864004632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45954.891864004632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45954.891864004632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45954.891864004632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45954.891864004632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45954.891864004632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45954.891864004632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45954.891864004632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45954.891864004632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45954.891864004632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45954.891864004632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45954.891864004632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45954.891864004632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45954.891864004632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45954.891864004632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45954.891864004632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45954.891864004632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45954.891864004632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45954.891864004632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45954.891864004632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45954.891864004632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45954.891864004632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45954.891864004632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45954.891864004632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45954.891864004632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45954.891864004632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45954.891864004632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45954.891864004632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45954.891864004632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45954.891864004632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45954.891864004632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45954.891864004632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45954.891864004632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45954.891864004632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45954.891864004632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45954.891864004632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45954.891864004632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45954.891864004632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45954.891864004632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45954.891864004632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45954.891864004632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45954.891864004632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45954.891864004632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45954.891864004632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45954.891864004632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45954.891864004632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45954.891864004632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45954.891864004632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45954.891864004632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45954.891864004632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45954.891864004632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45954.891864004632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45954.891864004632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45954.891864004632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45954.891864004632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45954.891864004632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45954.891864004632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45954.891864004632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45954.891864004632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45954.891864004632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45954.891864004632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45954.891864004632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45954.891864004632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45954.891864004632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45954.891864004632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45954.891864004632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45954.891864004632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45954.891864004632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45954.891864004632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45954.891864004632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45954.891864004632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45954.891864004632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45954.891864004632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45954.891864004632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45954.891864004632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45954.891864004632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45954.891864004632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45954.891864004632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45954.891864004632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45954.891864004632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45954.891864004632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45954.891864004632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45954.891864004632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45954.891864004632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45954.891864004632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45954.891864004632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45954.891864004632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45954.891864004632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45954.891864004632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45954.891864004632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45954.891864004632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45954.891864004632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45954.891864004632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45954.891864004632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45954.891864004632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45954.891864004632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45954.891864004632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45954.891864004632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45954.891864004632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45954.891864004632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45954.891864004632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45954.891864004632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45954.891864004632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45954.891864004632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45954.891864004632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45954.891864004632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45954.891864004632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45954.891864004632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45954.891864004632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45954.891864004632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45954.891864004632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45954.891864004632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45954.891864004632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45954.891864004632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45954.891864004632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45954.891864004632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45954.891864004632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45954.891864004632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45954.891864004632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45954.891864004632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45954.891864004632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45954.891864004632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45954.891864004632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45954.891864004632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45954.891864004632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45954.891864004632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45954.891864004632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45954.891864004632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45954.891864004632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45954.891864004632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45954.891864004632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45954.891864004632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45954.891864004632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45954.891864004632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45954.891864004632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45954.891864004632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45954.891864004632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45954.891864004632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45954.891864004632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45954.891864004632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45954.891864004632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45954.891864004632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45954.891864004632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45954.891864004632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45954.891864004632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45954.891864004632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45954.891864004632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45954.891864004632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45954.891864004632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45954.891864004632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45954.891864004632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45954.891864004632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45954.891864004632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45954.891864004632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45954.891864004632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45954.891864004632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45954.891864004632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45954.891864004632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45954.891864004632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45954.891864004632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45954.891864004632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45954.891864004632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45954.891864004632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45954.891864004632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45954.891864004632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45954.891864004632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45954.891864004632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45954.891864004632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45954.891864004632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45954.891864004632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45954.891864004632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45954.891864004632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45954.891864004632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45954.891864004632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45954.891864004632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45954.891864004632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45954.891864004632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45954.891864004632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45954.891864004632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45954.891864004632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45954.891864004632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45954.891864004632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45954.891864004632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45954.891864004632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45954.891864004632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45954.891864004632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45954.891864004632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45954.891864004632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45954.891864004632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45954.891864004632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45954.891864004632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45954.891864004632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45954.891864004632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45954.891864004632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45954.891864004632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45954.891864004632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45954.891864004632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45954.891864004632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45954.891864004632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45954.891864004632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45954.891864004632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45954.891864004632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45954.891864004632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45954.891864004632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45954.891864004632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45954.891864004632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45954.891864004632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45954.891864004632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45954.891864004632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45954.891864004632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45954.891864004632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45954.891864004632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45954.891864004632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45954.891864004632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45954.891864004632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45954.891864004632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45954.891864004632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45954.891864004632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45954.891864004632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45954.891864004632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45954.891864004632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45954.891864004632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45954.891864004632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45954.891864004632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45954.891864004632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45954.891864004632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45954.891864004632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45954.891864004632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45954.891864004632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45954.891864004632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45954.891864004632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45954.891864004632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45954.891864004632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45954.891864004632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45954.891864004632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45954.891864004632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45954.891864004632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45954.891864004632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45954.891864004632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45954.891864004632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45954.891864004632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45954.891864004632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45954.891864004632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45954.891864004632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45954.891864004632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45954.891864004632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45954.891864004632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45954.891864004632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45954.891864004632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45954.891864004632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45954.891864004632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45954.891864004632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45954.891864004632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45954.891864004632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45954.891864004632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45954.891864004632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45954.891864004632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45954.891864004632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45954.891864004632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45954.891864004632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45954.891864004632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45954.891864004632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45954.891864004632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45954.891864004632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45954.891864004632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45954.891864004632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45954.891864004632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45954.891864004632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45954.891864004632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45954.891864004632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45954.891864004632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45954.891864004632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45954.891864004632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45954.891864004632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45954.891864004632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45954.891864004632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45954.891864004632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45954.891864004632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45954.891864004632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45954.891864004632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45954.891864004632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45954.891864004632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45954.891864004632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45954.891864004632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45954.891864004632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45954.891864004632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45954.891864004632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45954.891864004632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45954.891864004632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45954.891864004632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45954.891864004632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45954.891864004632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45954.891864004632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45954.891864004632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45954.891864004632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45954.891864004632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45954.891864004632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45954.891864004632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45954.891864004632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45954.891864004632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45954.891864004632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45954.891864004632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45954.891864004632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45954.891864004632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45954.891864004632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45954.891864004632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45954.891864004632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45954.891864004632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45954.891864004632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45954.891864004632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45954.891864004632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45954.891864004632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45954.891864004632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45954.891864004632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45954.891864004632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45954.891864004632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45954.891864004632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45954.891864004632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45954.891864004632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45954.891864004632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45954.891864004632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45954.891864004632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45954.891864004632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45954.891864004632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45954.891864004632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45954.891864004632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45954.891864004632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45954.891864004632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45954.891864004632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45954.891864004632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45954.891864004632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45954.891864004632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45954.891864004632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45954.891864004632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45954.891864004632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45954.891864004632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45954.891864004632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45954.891864004632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45954.891864004632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45954.891864004632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45954.891864004632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45954.891864004632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45954.891864004632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45954.891864004632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45954.891864004632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45954.891864004632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45954.891864004632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45954.891864004632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45954.891864004632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45954.891864004632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45954.891864004632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45954.891864004632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45954.891864004632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45954.891864004632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45954.891864004632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45954.891864004632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45954.891864004632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45954.891864004632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45954.891864004632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45954.891864004632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45954.891864004632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45954.891864004632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45954.891864004632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45954.891864004632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45954.891864004632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45954.891864004632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45954.891864004632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45954.891864004632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45954.891864004632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45954.891864004632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45954.891864004632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45954.891864004632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45954.891864004632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45954.891864004632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45954.891864004632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45954.891864004632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45954.891864004632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45954.891864004632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45954.891864004632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45954.891864004632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45954.891864004632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45954.891864004632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45954.891864004632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45954.891864004632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45954.891864004632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45954.891864004632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45954.891864004632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45954.891864004632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45954.891864004632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45954.891864004632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45954.891864004632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45954.891864004632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45954.891864004632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45954.891864004632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45954.891864004632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45954.891864004632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45954.891864004632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45954.891864004632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45954.891864004632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45954.891864004632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45954.891864004632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45954.891864004632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45954.891864004632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45954.891864004632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45954.891864004632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45954.891864004632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45954.891864004632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45954.891864004632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45954.891864004632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45954.891864004632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45954.891864004632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45954.891864004632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45954.891864004632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45954.891864004632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45954.891864004632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45954.891864004632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45954.891864004632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45954.891864004632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45954.891864004632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45954.891864004632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45954.891864004632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45954.891864004632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45954.891864004632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45954.891864004632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45954.891864004632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45954.891864004632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45954.891864004632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45954.891864004632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45954.891864004632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45954.891864004632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45954.891864004632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45954.891864004632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45954.891864004632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45954.891864004632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45954.891864004632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45954.891864004632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45954.891864004632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45954.891864004632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45954.891864004632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45954.891864004632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45954.891864004632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45954.891864004632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45954.891864004632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45954.891864004632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45954.891864004632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45954.891864004632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45954.891864004632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45954.891864004632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45954.891864004632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45954.891864004632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45954.891864004632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45954.891864004632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45954.891864004632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45954.891864004632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45954.891864004632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45954.891864004632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45954.891864004632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45954.891864004632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45954.891864004632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45954.891864004632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45954.891864004632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45954.891864004632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45954.891864004632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45954.891864004632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45954.891864004632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45954.891864004632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45954.891864004632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45954.891864004632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45954.891864004632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45954.891864004632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45954.891864004632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45954.891864004632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45954.891864004632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45954.891864004632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45954.891864004632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45954.891864004632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45954.891864004632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45954.891864004632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45954.891864004632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45954.891864004632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45954.891864004632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45954.891864004632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45954.891864004632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45954.891864004632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45954.891864004632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45954.891864004632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45954.891864004632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45954.891864004632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45954.891864004632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45954.891864004632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45954.891864004632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45954.891864004632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45954.891864004632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45954.891864004632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45954.891864004632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45954.891864004632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45954.891864004632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45954.891864004632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45954.891864004632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45954.891864004632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45954.891864004632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45954.891864004632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45954.891864004632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45954.891864004632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45954.891864004632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45954.891864004632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45954.891864004632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45954.891864004632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45954.891864004632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45954.891864004632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45954.891864004632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45954.891864004632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45954.891864004632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45954.891864004632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45954.891864004632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45954.891864004632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45954.891864004632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45954.891864004632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45954.891864004632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45954.891864004632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45954.891864004632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45954.891864004632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45954.891864004632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45954.891864004632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45954.891864004632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45954.891864004632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45954.891864004632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45954.891864004632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45954.891864004632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45954.891864004632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45954.891864004632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45954.891864004632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45954.891864004632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45954.891864004632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45954.891864004632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45954.891864004632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45954.891864004632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45954.891864004632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45954.891864004632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45954.891864004632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45954.891864004632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45954.891864004632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45954.891864004632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45954.891864004632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45954.891864004632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45954.891864004632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45954.891864004632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45954.891864004632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45954.891864004632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45954.891864004632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45954.891864004632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45954.891864004632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45954.891864004632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45954.891864004632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45954.891864004632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45954.891864004632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45954.891864004632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45954.891864004632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45954.891864004632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45954.891864004632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45954.891864004632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45954.891864004632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45954.891864004632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45954.891864004632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45954.891864004632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45954.891864004632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45954.891864004632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45954.891864004632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45954.891864004632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45954.891864004632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45954.891864004632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45954.891864004632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45954.891864004632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45954.891864004632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45954.891864004632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45954.891864004632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45954.891864004632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45954.891864004632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45954.891864004632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45954.891864004632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45954.891864004632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45954.891864004632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45954.891864004632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45954.891864004632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45954.891864004632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45954.891864004632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45954.891864004632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45954.891864004632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45954.891864004632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45954.891864004632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45954.891864004632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45954.891864004632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45954.891864004632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45954.891864004632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45954.891864004632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45954.891864004632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45954.891864004632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45954.891864004632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45954.891864004632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45954.891864004632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45954.891864004632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45954.891864004632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45954.891864004632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45954.891864004632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45954.891864004632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45954.891864004632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45954.891864004632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45954.891864004632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45954.891864004632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45954.891864004632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45954.891864004632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45954.891864004632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45954.891864004632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45954.891864004632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45954.891864004632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45954.891864004632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45954.891864004632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45954.891864004632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45954.891864004632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45954.891864004632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45954.891864004632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45954.891864004632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45954.891864004632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45954.891864004632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45954.891864004632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45954.891864004632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45954.891864004632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45954.891864004632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45954.891864004632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45954.891864004632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45954.891864004632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45954.891864004632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45954.891864004632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45954.891864004632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45954.891864004632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45954.891864004632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45954.891864004632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45954.891864004632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45954.891864004632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45954.891864004632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45954.891864004632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45954.891864004632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45954.891864004632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45954.891864004632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45954.891864004632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45954.891864004632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45954.891864004632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45954.891864004632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45954.891864004632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45954.891864004632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45954.891864004632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45954.891864004632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45954.891864004632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45954.891864004632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45954.891864004632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45954.891864004632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45954.891864004632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45954.891864004632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45954.891864004632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45954.891864004632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45954.891864004632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45954.891864004632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45954.891864004632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45954.891864004632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45954.891864004632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45954.891864004632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45954.891864004632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45954.891864004632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45954.891864004632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45954.891864004632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45954.891864004632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45954.891864004632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45954.891864004632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45954.891864004632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45954.891864004632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45954.891864004632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45954.891864004632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45954.891864004632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45954.891864004632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45954.891864004632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45954.891864004632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45954.891864004632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45954.891864004632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45954.891864004632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45954.891864004632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45954.891864004632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45954.891864004632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45954.891864004632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45954.891864004632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45954.891864004632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45954.891864004632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45954.891864004632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45954.891864004632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45954.891864004632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45954.891864004632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45954.891864004632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45954.891864004632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45954.891864004632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45954.891864004632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45954.891864004632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45954.891864004632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45954.891864004632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45954.891864004632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45954.891864004632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45954.891864004632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45954.891864004632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45954.891864004632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45954.891864004632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45954.891864004632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45954.891864004632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45954.891864004632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45954.891864004632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45954.891864004632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45954.891864004632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45954.891864004632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45954.891864004632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45954.891864004632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45954.891864004632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45954.891864004632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45954.891864004632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45954.891864004632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45954.891864004632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45954.891864004632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45954.891864004632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45954.891864004632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45954.891864004632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45954.891864004632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45954.891864004632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45954.891864004632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45954.891864004632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45954.891864004632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45954.891864004632</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45954.891864004632</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45954.891864004632</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45954.891864004632</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45954.891864004632</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45954.891864004632</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45954.891864004632</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45954.891864004632</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45954.891864004632</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45954.891864004632</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45954.891864004632</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3"/>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251.41114641203603</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1.257141782407416</v>
      </c>
      <c r="H3" s="124">
        <v>45953.546631944446</v>
      </c>
      <c r="I3" s="120" t="str">
        <f>IFERROR(VLOOKUP(D3,DB!A:F,6,0),"")</f>
        <v>SCECO</v>
      </c>
      <c r="J3" s="120" t="str">
        <f>IFERROR(VLOOKUP(D3,DB!A:G,7,0),"")</f>
        <v>Dead</v>
      </c>
      <c r="K3" s="126" t="s">
        <v>39092</v>
      </c>
      <c r="L3" s="122" t="str">
        <f>IFERROR(VLOOKUP(D3,DB!A:I,9,0),"")</f>
        <v>Latis</v>
      </c>
    </row>
    <row r="4" spans="1:16" ht="20.25" customHeight="1">
      <c r="A4" s="120" t="s">
        <v>39093</v>
      </c>
      <c r="B4" s="120" t="str">
        <f>IFERROR(VLOOKUP(D4,DB!A:K,11,0),"")</f>
        <v>R4</v>
      </c>
      <c r="C4" s="121">
        <v>1</v>
      </c>
      <c r="D4" s="122" t="s">
        <v>37641</v>
      </c>
      <c r="E4" s="99" t="s">
        <v>38998</v>
      </c>
      <c r="F4" s="124">
        <v>45954.6559375</v>
      </c>
      <c r="G4" s="125">
        <f ca="1">IFERROR(NOW()-F4,"")</f>
        <v>0.2359265046325163</v>
      </c>
      <c r="H4" s="124">
        <v>45954.623298611114</v>
      </c>
      <c r="I4" s="120" t="str">
        <f>IFERROR(VLOOKUP(D4,DB!A:F,6,0),"")</f>
        <v>SCECO</v>
      </c>
      <c r="J4" s="120" t="str">
        <f>IFERROR(VLOOKUP(D4,DB!A:G,7,0),"")</f>
        <v>Dead</v>
      </c>
      <c r="K4" s="126" t="s">
        <v>39094</v>
      </c>
      <c r="L4" s="122" t="str">
        <f>IFERROR(VLOOKUP(D4,DB!A:I,9,0),"")</f>
        <v>Latis</v>
      </c>
    </row>
    <row r="5" spans="1:16" ht="15" customHeight="1">
      <c r="A5" s="120" t="s">
        <v>39095</v>
      </c>
      <c r="B5" s="120" t="str">
        <f>IFERROR(VLOOKUP(D5,DB!A:K,11,0),"")</f>
        <v>R4</v>
      </c>
      <c r="C5" s="121">
        <v>1</v>
      </c>
      <c r="D5" s="122" t="s">
        <v>36278</v>
      </c>
      <c r="E5" s="99" t="s">
        <v>38998</v>
      </c>
      <c r="F5" s="124">
        <v>45954.863888888889</v>
      </c>
      <c r="G5" s="125">
        <f ca="1">IFERROR(NOW()-F5,"")</f>
        <v>2.7975115743174683E-2</v>
      </c>
      <c r="H5" s="124">
        <v>45954.858275462961</v>
      </c>
      <c r="I5" s="120" t="str">
        <f>IFERROR(VLOOKUP(D5,DB!A:F,6,0),"")</f>
        <v>Generator-SG</v>
      </c>
      <c r="J5" s="120" t="str">
        <f>IFERROR(VLOOKUP(D5,DB!A:G,7,0),"")</f>
        <v>Dead</v>
      </c>
      <c r="K5" s="126" t="s">
        <v>39096</v>
      </c>
      <c r="L5" s="122" t="str">
        <f>IFERROR(VLOOKUP(D5,DB!A:I,9,0),"")</f>
        <v>Latis</v>
      </c>
    </row>
    <row r="6" spans="1:16" ht="15" customHeight="1">
      <c r="A6" s="120"/>
      <c r="B6" s="120" t="str">
        <f>IFERROR(VLOOKUP(D6,DB!A:K,11,0),"")</f>
        <v/>
      </c>
      <c r="C6" s="121"/>
      <c r="D6" s="122"/>
      <c r="E6" s="99"/>
      <c r="F6" s="124"/>
      <c r="G6" s="125">
        <f ca="1">IFERROR(NOW()-F6,"")</f>
        <v>45954.891864004632</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45954.891864004632</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45954.891864004632</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45954.891864004632</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45954.891864004632</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45954.891864004632</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45954.891864004632</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45954.891864004632</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45954.891864004632</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45954.891864004632</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99"/>
      <c r="F16" s="124"/>
      <c r="G16" s="125">
        <f ca="1">IFERROR(NOW()-F16,"")</f>
        <v>45954.891864004632</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45954.891864004632</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2"/>
      <c r="E18" s="99"/>
      <c r="F18" s="124"/>
      <c r="G18" s="125">
        <f ca="1">IFERROR(NOW()-F18,"")</f>
        <v>45954.891864004632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45954.891864004632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45954.891864004632</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4"/>
      <c r="E21" s="99"/>
      <c r="F21" s="124"/>
      <c r="G21" s="125">
        <f ca="1">IFERROR(NOW()-F21,"")</f>
        <v>45954.891864004632</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45954.891864004632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99"/>
      <c r="F23" s="124"/>
      <c r="G23" s="125">
        <f ca="1">IFERROR(NOW()-F23,"")</f>
        <v>45954.891864004632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45954.891864004632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45954.891864004632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45954.891864004632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45954.891864004632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45954.891864004632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45954.891864004632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45954.891864004632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45954.891864004632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45954.891864004632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45954.891864004632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45954.891864004632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45954.891864004632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45954.891864004632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45954.891864004632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45954.891864004632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45954.891864004632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45954.891864004632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45954.891864004632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45954.891864004632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45954.891864004632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45954.891864004632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45954.891864004632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45954.891864004632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45954.891864004632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45954.891864004632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45954.891864004632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45954.891864004632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45954.891864004632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45954.891864004632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45954.891864004632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45954.891864004632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45954.891864004632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45954.891864004632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45954.891864004632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45954.891864004632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45954.891864004632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45954.891864004632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45954.891864004632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45954.891864004632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45954.891864004632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45954.891864004632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45954.891864004632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45954.891864004632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45954.891864004632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45954.891864004632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45954.891864004632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45954.891864004632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45954.891864004632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45954.891864004632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45954.891864004632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45954.891864004632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45954.891864004632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45954.891864004632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45954.891864004632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45954.891864004632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45954.891864004632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45954.891864004632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45954.891864004632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45954.891864004632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45954.891864004632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45954.891864004632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45954.891864004632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45954.891864004632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45954.891864004632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45954.891864004632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45954.891864004632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45954.891864004632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45954.891864004632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45954.891864004632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45954.891864004632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45954.891864004632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45954.891864004632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45954.891864004632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45954.891864004632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45954.891864004632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45954.891864004632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45954.891864004632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45954.891864004632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45954.891864004632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45954.891864004632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45954.891864004632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45954.891864004632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45954.891864004632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45954.891864004632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45954.891864004632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45954.891864004632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45954.891864004632</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45954.891864004632</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45954.891864004632</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45954.891864004632</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45954.891864004632</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45954.891864004632</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45954.891864004632</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45954.891864004632</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45954.891864004632</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45954.891864004632</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45954.891864004632</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45954.891864004632</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45954.891864004632</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45954.891864004632</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45954.891864004632</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45954.891864004632</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45954.891864004632</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45954.891864004632</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45954.891864004632</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45954.891864004632</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45954.891864004632</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45954.891864004632</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45954.891864004632</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45954.891864004632</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45954.891864004632</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45954.891864004632</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45954.891864004632</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45954.891864004632</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45954.891864004632</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45954.891864004632</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45954.891864004632</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45954.891864004632</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45954.891864004632</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45954.891864004632</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45954.891864004632</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45954.891864004632</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45954.891864004632</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45954.891864004632</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45954.891864004632</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45954.891864004632</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45954.891864004632</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45954.891864004632</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45954.891864004632</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45954.891864004632</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45954.891864004632</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45954.891864004632</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45954.891864004632</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45954.891864004632</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45954.891864004632</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45954.891864004632</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45954.891864004632</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45954.891864004632</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45954.891864004632</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45954.891864004632</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45954.891864004632</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45954.891864004632</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45954.891864004632</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45954.891864004632</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45954.891864004632</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45954.891864004632</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45954.891864004632</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45954.891864004632</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45954.891864004632</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45954.891864004632</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45954.891864004632</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45954.891864004632</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45954.891864004632</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45954.891864004632</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45954.891864004632</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45954.891864004632</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45954.891864004632</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45954.891864004632</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45954.891864004632</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45954.891864004632</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45954.891864004632</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45954.891864004632</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45954.891864004632</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45954.891864004632</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45954.891864004632</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45954.891864004632</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45954.891864004632</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45954.891864004632</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45954.891864004632</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45954.891864004632</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45954.891864004632</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45954.891864004632</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45954.891864004632</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45954.891864004632</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45954.891864004632</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45954.891864004632</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45954.891864004632</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45954.891864004632</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45954.891864004632</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45954.891864004632</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45954.891864004632</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45954.891864004632</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45954.891864004632</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45954.891864004632</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45954.891864004632</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45954.891864004632</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45954.891864004632</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45954.891864004632</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45954.891864004632</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45954.891864004632</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45954.891864004632</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45954.891864004632</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45954.891864004632</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45954.891864004632</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45954.891864004632</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45954.891864004632</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45954.891864004632</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45954.891864004632</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45954.891864004632</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45954.891864004632</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45954.891864004632</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45954.891864004632</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45954.891864004632</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45954.891864004632</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45954.891864004632</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45954.891864004632</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45954.891864004632</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45954.891864004632</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45954.891864004632</v>
      </c>
      <c r="H232" s="124"/>
      <c r="I232" s="120" t="str">
        <f>IFERROR(VLOOKUP(D232,DB!A:F,6,0),"")</f>
        <v/>
      </c>
      <c r="J232" s="120" t="str">
        <f>IFERROR(VLOOKUP(D232,DB!A:G,7,0),"")</f>
        <v/>
      </c>
      <c r="K232" s="126"/>
      <c r="L232" s="122" t="str">
        <f>IFERROR(VLOOKUP(D232,DB!A:I,9,0),"")</f>
        <v/>
      </c>
    </row>
    <row r="233" spans="1:12" ht="15" customHeight="1">
      <c r="A233" s="127"/>
      <c r="B233" s="127" t="str">
        <f>IFERROR(VLOOKUP(D233,DB!A:K,11,0),"")</f>
        <v/>
      </c>
      <c r="C233" s="128"/>
      <c r="D233" s="129"/>
      <c r="E233" s="130"/>
      <c r="F233" s="131"/>
      <c r="G233" s="132">
        <f ca="1">IFERROR(NOW()-F233,"")</f>
        <v>45954.891864004632</v>
      </c>
      <c r="H233" s="131"/>
      <c r="I233" s="127" t="str">
        <f>IFERROR(VLOOKUP(D233,DB!A:F,6,0),"")</f>
        <v/>
      </c>
      <c r="J233" s="127" t="str">
        <f>IFERROR(VLOOKUP(D233,DB!A:G,7,0),"")</f>
        <v/>
      </c>
      <c r="K233" s="133"/>
      <c r="L233" s="129" t="str">
        <f>IFERROR(VLOOKUP(D233,DB!A:I,9,0),"")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tabSelected="1"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63.059803819443914</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28.702986689815589</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6.2307528935198206</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0.44222280092799338</v>
      </c>
      <c r="H5" s="154">
        <v>45954.369560185187</v>
      </c>
      <c r="I5" s="153" t="str">
        <f>IFERROR(VLOOKUP(D5,DB!A:F,6,0),"")</f>
        <v>SCECO</v>
      </c>
      <c r="J5" s="153" t="str">
        <f>IFERROR(VLOOKUP(D5,DB!A:G,7,0),"")</f>
        <v>Good</v>
      </c>
      <c r="K5" s="153" t="s">
        <v>39104</v>
      </c>
      <c r="L5" s="153" t="str">
        <f>IFERROR(VLOOKUP(D5,DB!A:I,9,0),"")</f>
        <v>Latis</v>
      </c>
    </row>
    <row r="6" spans="1:13" ht="15">
      <c r="A6" s="153"/>
      <c r="B6" s="153" t="str">
        <f>IFERROR(VLOOKUP(D6,DB!A:K,11,0),"")</f>
        <v/>
      </c>
      <c r="C6" s="153"/>
      <c r="D6" s="153"/>
      <c r="E6" s="153"/>
      <c r="F6" s="154"/>
      <c r="G6" s="155">
        <f ca="1">IFERROR(NOW()-F6,"")</f>
        <v>45954.891864004632</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45954.891864004632</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45954.891864004632</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45954.891864004632</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45954.891864004632</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45954.891864004632</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45954.891864004632</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45954.891864004632</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45954.891864004632</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45954.891864004632</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45954.891864004632</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45954.891864004632</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45954.891864004632</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45954.891864004632</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45954.891864004632</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45954.891864004632</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45954.891864004632</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45954.891864004632</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45954.891864004632</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45954.891864004632</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45954.891864004632</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45954.891864004632</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45954.891864004632</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45954.891864004632</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45954.891864004632</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45954.891864004632</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45954.891864004632</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45954.891864004632</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45954.891864004632</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45954.891864004632</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45954.891864004632</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45954.891864004632</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45954.891864004632</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45954.891864004632</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45954.891864004632</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45954.891864004632</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45954.891864004632</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45954.891864004632</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45954.891864004632</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45954.891864004632</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45954.891864004632</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45954.891864004632</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45954.891864004632</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45954.891864004632</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45954.891864004632</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45954.891864004632</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45954.891864004632</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45954.891864004632</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45954.891864004632</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45954.891864004632</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45954.891864004632</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45954.891864004632</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45954.891864004632</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45954.891864004632</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45954.891864004632</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45954.891864004632</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45954.891864004632</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45954.891864004632</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45954.891864004632</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45954.891864004632</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45954.891864004632</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45954.891864004632</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45954.891864004632</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45954.891864004632</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45954.891864004632</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45954.891864004632</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45954.891864004632</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45954.891864004632</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45954.891864004632</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45954.891864004632</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45954.891864004632</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45954.891864004632</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45954.891864004632</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45954.891864004632</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45954.891864004632</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45954.891864004632</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45954.891864004632</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45954.891864004632</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45954.891864004632</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45954.891864004632</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45954.891864004632</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45954.891864004632</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45954.891864004632</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45954.891864004632</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45954.891864004632</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45954.891864004632</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45954.891864004632</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45954.891864004632</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45954.891864004632</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45954.891864004632</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45954.891864004632</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45954.891864004632</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45954.891864004632</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45954.891864004632</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45954.891864004632</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45954.891864004632</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45954.891864004632</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45954.891864004632</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45954.891864004632</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45954.891864004632</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45954.891864004632</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45954.891864004632</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45954.891864004632</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45954.891864004632</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45954.891864004632</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45954.891864004632</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45954.891864004632</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45954.891864004632</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45954.891864004632</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45954.891864004632</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45954.891864004632</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45954.891864004632</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45954.891864004632</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45954.891864004632</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45954.891864004632</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45954.891864004632</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45954.891864004632</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45954.891864004632</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45954.891864004632</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45954.891864004632</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45954.891864004632</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45954.891864004632</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45954.891864004632</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45954.891864004632</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45954.891864004632</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45954.891864004632</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45954.891864004632</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45954.891864004632</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45954.891864004632</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45954.891864004632</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45954.891864004632</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45954.891864004632</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45954.891864004632</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45954.891864004632</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45954.891864004632</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45954.891864004632</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45954.891864004632</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45954.891864004632</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45954.891864004632</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45954.891864004632</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45954.891864004632</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45954.891864004632</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45954.891864004632</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45954.891864004632</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45954.891864004632</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45954.891864004632</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45954.891864004632</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45954.891864004632</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45954.891864004632</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45954.891864004632</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45954.891864004632</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45954.891864004632</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45954.891864004632</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45954.891864004632</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45954.891864004632</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45954.891864004632</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45954.891864004632</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45954.891864004632</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45954.891864004632</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45954.891864004632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45954.891864004632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45954.891864004632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45954.891864004632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45954.891864004632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45954.891864004632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45954.891864004632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45954.891864004632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45954.891864004632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45954.891864004632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45954.891864004632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45954.891864004632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45954.891864004632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45954.891864004632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45954.891864004632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45954.891864004632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45954.891864004632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45954.891864004632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45954.891864004632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45954.891864004632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45954.891864004632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45954.891864004632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45954.891864004632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45954.891864004632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45954.891864004632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45954.891864004632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45954.891864004632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45954.891864004632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45954.891864004632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45954.891864004632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45954.891864004632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45954.891864004632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45954.891864004632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45954.891864004632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45954.891864004632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45954.891864004632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45954.891864004632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45954.891864004632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45954.891864004632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45954.891864004632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45954.891864004632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45954.891864004632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45954.891864004632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45954.891864004632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45954.891864004632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45954.891864004632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45954.891864004632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45954.891864004632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45954.891864004632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45954.891864004632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45954.891864004632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45954.891864004632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45954.891864004632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45954.891864004632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45954.891864004632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45954.891864004632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45954.891864004632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45954.891864004632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45954.891864004632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45954.891864004632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45954.891864004632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45954.891864004632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45954.891864004632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45954.891864004632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45954.891864004632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45954.891864004632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45954.891864004632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45954.891864004632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45954.891864004632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45954.891864004632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45954.891864004632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45954.891864004632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45954.891864004632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45954.891864004632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45954.891864004632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45954.891864004632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45954.891864004632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45954.891864004632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45954.891864004632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45954.891864004632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45954.891864004632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45954.891864004632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45954.891864004632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45954.891864004632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45954.891864004632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45954.891864004632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45954.891864004632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45954.891864004632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45954.891864004632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45954.891864004632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45954.891864004632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45954.891864004632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45954.891864004632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45954.891864004632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45954.891864004632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45954.891864004632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45954.891864004632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45954.891864004632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45954.891864004632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45954.891864004632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45954.891864004632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45954.891864004632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45954.891864004632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45954.891864004632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45954.891864004632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45954.891864004632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45954.891864004632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45954.891864004632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45954.891864004632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45954.891864004632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45954.891864004632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45954.891864004632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45954.891864004632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45954.891864004632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45954.891864004632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45954.891864004632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45954.891864004632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45954.891864004632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45954.891864004632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45954.891864004632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45954.891864004632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45954.891864004632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45954.891864004632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45954.891864004632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45954.891864004632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45954.891864004632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45954.891864004632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45954.891864004632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45954.891864004632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45954.891864004632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45954.891864004632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45954.891864004632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45954.891864004632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45954.891864004632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45954.891864004632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45954.891864004632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45954.891864004632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45954.891864004632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45954.891864004632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45954.891864004632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45954.891864004632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45954.891864004632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45954.891864004632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45954.891864004632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45954.891864004632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45954.891864004632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45954.891864004632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45954.891864004632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45954.891864004632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45954.891864004632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45954.891864004632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45954.891864004632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45954.891864004632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45954.891864004632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45954.891864004632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45954.891864004632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45954.891864004632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45954.891864004632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45954.891864004632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45954.891864004632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45954.891864004632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45954.891864004632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45954.891864004632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45954.891864004632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45954.891864004632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45954.891864004632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45954.891864004632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45954.891864004632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45954.891864004632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45954.891864004632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45954.891864004632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45954.891864004632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45954.891864004632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45954.891864004632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45954.891864004632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45954.891864004632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45954.891864004632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45954.891864004632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45954.891864004632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45954.891864004632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45954.891864004632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45954.891864004632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45954.891864004632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45954.891864004632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45954.891864004632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45954.891864004632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45954.891864004632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45954.891864004632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45954.891864004632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45954.891864004632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45954.891864004632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45954.891864004632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45954.891864004632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45954.891864004632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45954.891864004632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45954.891864004632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45954.891864004632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45954.891864004632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45954.891864004632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45954.891864004632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45954.891864004632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45954.891864004632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45954.891864004632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45954.891864004632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45954.891864004632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45954.891864004632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45954.891864004632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45954.891864004632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45954.891864004632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45954.891864004632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45954.891864004632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45954.891864004632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45954.891864004632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45954.891864004632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45954.891864004632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45954.891864004632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45954.891864004632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45954.891864004632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45954.891864004632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45954.891864004632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45954.891864004632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45954.891864004632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45954.891864004632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45954.891864004632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45954.891864004632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45954.891864004632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45954.891864004632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45954.891864004632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45954.891864004632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45954.891864004632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45954.891864004632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45954.891864004632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45954.891864004632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45954.891864004632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45954.891864004632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45954.891864004632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45954.891864004632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45954.891864004632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45954.891864004632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45954.891864004632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45954.891864004632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45954.891864004632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45954.891864004632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45954.891864004632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45954.891864004632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45954.891864004632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45954.891864004632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45954.891864004632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45954.891864004632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45954.891864004632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45954.891864004632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45954.891864004632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45954.891864004632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45954.891864004632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45954.891864004632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45954.891864004632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45954.891864004632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45954.891864004632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45954.891864004632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45954.891864004632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45954.891864004632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45954.891864004632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45954.891864004632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45954.891864004632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45954.891864004632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45954.891864004632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45954.891864004632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45954.891864004632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45954.891864004632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45954.891864004632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45954.891864004632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45954.891864004632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45954.891864004632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45954.891864004632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45954.891864004632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45954.891864004632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45954.891864004632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45954.891864004632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45954.891864004632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45954.891864004632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45954.891864004632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45954.891864004632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45954.891864004632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45954.891864004632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45954.891864004632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45954.891864004632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45954.891864004632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45954.891864004632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45954.891864004632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45954.891864004632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45954.891864004632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45954.891864004632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45954.891864004632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45954.891864004632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45954.891864004632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45954.891864004632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45954.891864004632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45954.891864004632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45954.891864004632</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45954.891864004632</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45954.891864004632</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45954.891864004632</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45954.891864004632</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45954.891864004632</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45954.891864004632</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45954.891864004632</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45954.891864004632</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45954.891864004632</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45954.891864004632</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45954.891864004632</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45954.891864004632</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45954.891864004632</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45954.891864004632</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45954.891864004632</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45954.891864004632</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45954.891864004632</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45954.891864004632</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45954.891864004632</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45954.891864004632</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45954.891864004632</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45954.891864004632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45954.891864004632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45954.891864004632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45954.891864004632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45954.891864004632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45954.891864004632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45954.891864004632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45954.891864004632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45954.891864004632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45954.891864004632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45954.891864004632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45954.891864004632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45954.891864004632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45954.891864004632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45954.891864004632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45954.891864004632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45954.891864004632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45954.891864004632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45954.891864004632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45954.891864004632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45954.891864004632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45954.891864004632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45954.891864004632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45954.891864004632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45954.891864004632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45954.891864004632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45954.891864004632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45954.891864004632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45954.891864004632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45954.891864004632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45954.891864004632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45954.891864004632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45954.891864004632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45954.891864004632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45954.891864004632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45954.891864004632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45954.891864004632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45954.891864004632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45954.891864004632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45954.891864004632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45954.891864004632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45954.891864004632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45954.891864004632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45954.891864004632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45954.891864004632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45954.891864004632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45954.891864004632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45954.891864004632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45954.891864004632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45954.891864004632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45954.891864004632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45954.891864004632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45954.891864004632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45954.891864004632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45954.891864004632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45954.891864004632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45954.891864004632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45954.891864004632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45954.891864004632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45954.891864004632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45954.891864004632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45954.891864004632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45954.891864004632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45954.891864004632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45954.891864004632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45954.891864004632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45954.891864004632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45954.891864004632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45954.891864004632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45954.891864004632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45954.891864004632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45954.891864004632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45954.891864004632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45954.891864004632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45954.891864004632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45954.891864004632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45954.891864004632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45954.891864004632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45954.891864004632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45954.891864004632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45954.891864004632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45954.891864004632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45954.891864004632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45954.891864004632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45954.891864004632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45954.891864004632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45954.891864004632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45954.891864004632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45954.891864004632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45954.891864004632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45954.891864004632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45954.891864004632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45954.891864004632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45954.891864004632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45954.891864004632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45954.891864004632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45954.891864004632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45954.891864004632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45954.891864004632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45954.891864004632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45954.891864004632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45954.891864004632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45954.891864004632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45954.891864004632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45954.891864004632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45954.891864004632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45954.891864004632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45954.891864004632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45954.891864004632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45954.891864004632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45954.891864004632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45954.891864004632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45954.891864004632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45954.891864004632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45954.891864004632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45954.891864004632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45954.891864004632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45954.891864004632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45954.891864004632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45954.891864004632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45954.891864004632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45954.891864004632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45954.891864004632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45954.891864004632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45954.891864004632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45954.891864004632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45954.891864004632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45954.891864004632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45954.891864004632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45954.891864004632</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45954.891864004632</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45954.891864004632</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45954.891864004632</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45954.891864004632</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45954.891864004632</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45954.891864004632</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45954.891864004632</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45954.891864004632</v>
      </c>
      <c r="H143" s="108"/>
      <c r="I143" s="104" t="str">
        <f>IFERROR(VLOOKUP(D143,DB!A:F,6,0),"")</f>
        <v/>
      </c>
      <c r="J143" s="103" t="str">
        <f>IFERROR(VLOOKUP(D143,DB!A:G,7,0),"")</f>
        <v/>
      </c>
      <c r="K143" s="109"/>
      <c r="L143" s="110" t="str">
        <f>IFERROR(VLOOKUP(D143,DB!A:I,9,0),"")</f>
        <v/>
      </c>
    </row>
  </sheetData>
  <dataValidations count="2">
    <dataValidation allowBlank="1" showInputMessage="1" showErrorMessage="1" sqref="E1" xr:uid="{380493DB-286A-4683-AF55-C78F04945A49}"/>
    <dataValidation type="list" allowBlank="1" showInputMessage="1" showErrorMessage="1" sqref="E2:E14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2025-10-24T18:24:23Z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