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56" documentId="120_S{2AC9BD13-BADA-5192-A53E-5A8FF88502F6}" xr6:coauthVersionLast="47" xr6:coauthVersionMax="47" xr10:uidLastSave="{8A92B79F-5686-4835-AF1A-EC499426A1F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<sst xmlns="http://schemas.openxmlformats.org/spreadsheetml/2006/main" count="180276" uniqueCount="39120">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</sst>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324.39473935185379</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45987.34316527778</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45987.34316527778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45987.34316527778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45987.34316527778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45987.34316527778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45987.34316527778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45987.34316527778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45987.34316527778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45987.34316527778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45987.34316527778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45987.34316527778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45987.34316527778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45987.34316527778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45987.34316527778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45987.34316527778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45987.34316527778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45987.34316527778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45987.34316527778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45987.34316527778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45987.34316527778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45987.34316527778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45987.34316527778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45987.34316527778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45987.34316527778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45987.34316527778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45987.34316527778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45987.34316527778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45987.34316527778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45987.34316527778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45987.34316527778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45987.34316527778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45987.34316527778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45987.34316527778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45987.34316527778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45987.34316527778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45987.34316527778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45987.34316527778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45987.34316527778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45987.34316527778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45987.34316527778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45987.34316527778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45987.34316527778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45987.34316527778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45987.34316527778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45987.34316527778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45987.34316527778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45987.34316527778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45987.34316527778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45987.34316527778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45987.34316527778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45987.34316527778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45987.34316527778</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BCA82944-4332-47B5-B5DC-383A7722459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162.34332731481845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2.9557462962984573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22576</v>
      </c>
      <c r="E5" s="102"/>
      <c r="F5" s="103"/>
      <c r="G5" s="104">
        <f ca="1">IFERROR(NOW()-F5,"-")</f>
        <v>45987.34316527778</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45987.34316527778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45987.34316527778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45987.34316527778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45987.34316527778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45987.34316527778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45987.34316527778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45987.34316527778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45987.34316527778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45987.34316527778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45987.34316527778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45987.34316527778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45987.34316527778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45987.34316527778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45987.34316527778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45987.34316527778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45987.34316527778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45987.34316527778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45987.34316527778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45987.34316527778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45987.34316527778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45987.34316527778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45987.34316527778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45987.34316527778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45987.34316527778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45987.34316527778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45987.34316527778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45987.34316527778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45987.34316527778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45987.34316527778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45987.34316527778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45987.34316527778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45987.34316527778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45987.34316527778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45987.34316527778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45987.34316527778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45987.34316527778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45987.34316527778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45987.34316527778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45987.34316527778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45987.34316527778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45987.34316527778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45987.34316527778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45987.34316527778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45987.34316527778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45987.34316527778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45987.34316527778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45987.34316527778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45987.34316527778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45987.34316527778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45987.34316527778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45987.34316527778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45987.34316527778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45987.34316527778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45987.34316527778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45987.34316527778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45987.34316527778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45987.34316527778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45987.34316527778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45987.34316527778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45987.34316527778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45987.34316527778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45987.34316527778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45987.34316527778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45987.34316527778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45987.34316527778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45987.34316527778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45987.34316527778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45987.34316527778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45987.34316527778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45987.34316527778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45987.34316527778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45987.34316527778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45987.34316527778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45987.34316527778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45987.34316527778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45987.34316527778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45987.34316527778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45987.34316527778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45987.34316527778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45987.34316527778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45987.34316527778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45987.34316527778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45987.34316527778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45987.34316527778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45987.34316527778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45987.34316527778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45987.34316527778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45987.34316527778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45987.34316527778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45987.34316527778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45987.34316527778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45987.34316527778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45987.34316527778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45987.34316527778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45987.34316527778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45987.34316527778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45987.34316527778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45987.34316527778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45987.34316527778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45987.34316527778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45987.34316527778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45987.34316527778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45987.34316527778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45987.34316527778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45987.34316527778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45987.34316527778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45987.34316527778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45987.34316527778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45987.34316527778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45987.34316527778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45987.34316527778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45987.34316527778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45987.34316527778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45987.34316527778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45987.34316527778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45987.34316527778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45987.34316527778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45987.34316527778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45987.34316527778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45987.34316527778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45987.34316527778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45987.34316527778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45987.34316527778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45987.34316527778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45987.34316527778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45987.34316527778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45987.34316527778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45987.34316527778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45987.34316527778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45987.34316527778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45987.34316527778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45987.34316527778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45987.34316527778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45987.34316527778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45987.34316527778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45987.34316527778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45987.34316527778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45987.34316527778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45987.34316527778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45987.34316527778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45987.34316527778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45987.34316527778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45987.34316527778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45987.34316527778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45987.34316527778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45987.34316527778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45987.34316527778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45987.34316527778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45987.34316527778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45987.34316527778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45987.34316527778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45987.34316527778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45987.34316527778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45987.34316527778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45987.34316527778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45987.34316527778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45987.34316527778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45987.34316527778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45987.34316527778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45987.34316527778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45987.34316527778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45987.34316527778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45987.34316527778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45987.34316527778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45987.34316527778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45987.34316527778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45987.34316527778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45987.34316527778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45987.34316527778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45987.34316527778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45987.34316527778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45987.34316527778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45987.34316527778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45987.34316527778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45987.34316527778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45987.34316527778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45987.34316527778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45987.34316527778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45987.34316527778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45987.34316527778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45987.34316527778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45987.34316527778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45987.34316527778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45987.34316527778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45987.34316527778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45987.34316527778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45987.34316527778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45987.34316527778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45987.34316527778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45987.34316527778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45987.34316527778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45987.34316527778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45987.34316527778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45987.34316527778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45987.34316527778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45987.34316527778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45987.34316527778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45987.34316527778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45987.34316527778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45987.34316527778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45987.34316527778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45987.34316527778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45987.34316527778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45987.34316527778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45987.34316527778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45987.34316527778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45987.34316527778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45987.34316527778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45987.34316527778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45987.34316527778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45987.34316527778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45987.34316527778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45987.34316527778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45987.34316527778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45987.34316527778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45987.34316527778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45987.34316527778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45987.34316527778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45987.34316527778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45987.34316527778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45987.34316527778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45987.34316527778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45987.34316527778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45987.34316527778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45987.34316527778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45987.34316527778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45987.34316527778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45987.34316527778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45987.34316527778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45987.34316527778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45987.34316527778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45987.34316527778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45987.34316527778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45987.34316527778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45987.34316527778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45987.34316527778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45987.34316527778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45987.34316527778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45987.34316527778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45987.34316527778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45987.34316527778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45987.34316527778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45987.34316527778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45987.34316527778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45987.34316527778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45987.34316527778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45987.34316527778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45987.34316527778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45987.34316527778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45987.34316527778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45987.34316527778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45987.34316527778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45987.34316527778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45987.34316527778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45987.34316527778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45987.34316527778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45987.34316527778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45987.34316527778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45987.34316527778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45987.34316527778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45987.34316527778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45987.34316527778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45987.34316527778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45987.34316527778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45987.34316527778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45987.34316527778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45987.34316527778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45987.34316527778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45987.34316527778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45987.34316527778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45987.34316527778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45987.34316527778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45987.34316527778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45987.34316527778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45987.34316527778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45987.34316527778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45987.34316527778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45987.34316527778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45987.34316527778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45987.34316527778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45987.34316527778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45987.34316527778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45987.34316527778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45987.34316527778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45987.34316527778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45987.34316527778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45987.34316527778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45987.34316527778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45987.34316527778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45987.34316527778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45987.34316527778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45987.34316527778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45987.34316527778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45987.34316527778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45987.34316527778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45987.34316527778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45987.34316527778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45987.34316527778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45987.34316527778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45987.34316527778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45987.34316527778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45987.34316527778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45987.34316527778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45987.34316527778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45987.34316527778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45987.34316527778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45987.34316527778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45987.34316527778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45987.34316527778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45987.34316527778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45987.34316527778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45987.34316527778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45987.34316527778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45987.34316527778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45987.34316527778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45987.34316527778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45987.34316527778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45987.34316527778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45987.34316527778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45987.34316527778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45987.34316527778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45987.34316527778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45987.34316527778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45987.34316527778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45987.34316527778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45987.34316527778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45987.34316527778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45987.34316527778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45987.34316527778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45987.34316527778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45987.34316527778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45987.34316527778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45987.34316527778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45987.34316527778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45987.34316527778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45987.34316527778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45987.34316527778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45987.34316527778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45987.34316527778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45987.34316527778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45987.34316527778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45987.34316527778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45987.34316527778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45987.34316527778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45987.34316527778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45987.34316527778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45987.34316527778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45987.34316527778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45987.34316527778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45987.34316527778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45987.34316527778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45987.34316527778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45987.34316527778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45987.34316527778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45987.34316527778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45987.34316527778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45987.34316527778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45987.34316527778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45987.34316527778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45987.34316527778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45987.34316527778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45987.34316527778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45987.34316527778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45987.34316527778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45987.34316527778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45987.34316527778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45987.34316527778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45987.34316527778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45987.34316527778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45987.34316527778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45987.34316527778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45987.34316527778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45987.34316527778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45987.34316527778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45987.34316527778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45987.34316527778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45987.34316527778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45987.34316527778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45987.34316527778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45987.34316527778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45987.34316527778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45987.34316527778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45987.34316527778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45987.34316527778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45987.34316527778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45987.34316527778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45987.34316527778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45987.34316527778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45987.34316527778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45987.34316527778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45987.34316527778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45987.34316527778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45987.34316527778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45987.34316527778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45987.34316527778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45987.34316527778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45987.34316527778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45987.34316527778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45987.34316527778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45987.34316527778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45987.34316527778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45987.34316527778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45987.34316527778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45987.34316527778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45987.34316527778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45987.34316527778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45987.34316527778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45987.34316527778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45987.34316527778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45987.34316527778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45987.34316527778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45987.34316527778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45987.34316527778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45987.34316527778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45987.34316527778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45987.34316527778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45987.34316527778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45987.34316527778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45987.34316527778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45987.34316527778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45987.34316527778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45987.34316527778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45987.34316527778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45987.34316527778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45987.34316527778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45987.34316527778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45987.34316527778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45987.34316527778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45987.34316527778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45987.34316527778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45987.34316527778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45987.34316527778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45987.34316527778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45987.34316527778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45987.34316527778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45987.34316527778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45987.34316527778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45987.34316527778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45987.34316527778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45987.34316527778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45987.34316527778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45987.34316527778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45987.34316527778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45987.34316527778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45987.34316527778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45987.34316527778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45987.34316527778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45987.34316527778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45987.34316527778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45987.34316527778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45987.34316527778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45987.34316527778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45987.34316527778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45987.34316527778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45987.34316527778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45987.34316527778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45987.34316527778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45987.34316527778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45987.34316527778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45987.34316527778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45987.34316527778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45987.34316527778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45987.34316527778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45987.34316527778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45987.34316527778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45987.34316527778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45987.34316527778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45987.34316527778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45987.34316527778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45987.34316527778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45987.34316527778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45987.34316527778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45987.34316527778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45987.34316527778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45987.34316527778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45987.34316527778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45987.34316527778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45987.34316527778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45987.34316527778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45987.34316527778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45987.34316527778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45987.34316527778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45987.34316527778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45987.34316527778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45987.34316527778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45987.34316527778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45987.34316527778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45987.34316527778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45987.34316527778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45987.34316527778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45987.34316527778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45987.34316527778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45987.34316527778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45987.34316527778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45987.34316527778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45987.34316527778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45987.34316527778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45987.34316527778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45987.34316527778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45987.34316527778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45987.34316527778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45987.34316527778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45987.34316527778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45987.34316527778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45987.34316527778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45987.34316527778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45987.34316527778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45987.34316527778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45987.34316527778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45987.34316527778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45987.34316527778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45987.34316527778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45987.34316527778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45987.34316527778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45987.34316527778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45987.34316527778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45987.34316527778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45987.34316527778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45987.34316527778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45987.34316527778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45987.34316527778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45987.34316527778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45987.34316527778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45987.34316527778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45987.34316527778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45987.34316527778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45987.34316527778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45987.34316527778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45987.34316527778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45987.34316527778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45987.34316527778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45987.34316527778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45987.34316527778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45987.34316527778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45987.34316527778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45987.34316527778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45987.34316527778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45987.34316527778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45987.34316527778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45987.34316527778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45987.34316527778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45987.34316527778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45987.34316527778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45987.34316527778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45987.34316527778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45987.34316527778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45987.34316527778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45987.34316527778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45987.34316527778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45987.34316527778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45987.34316527778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45987.34316527778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45987.34316527778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45987.34316527778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45987.34316527778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45987.34316527778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45987.34316527778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45987.34316527778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45987.34316527778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45987.34316527778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45987.34316527778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45987.34316527778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45987.34316527778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45987.34316527778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45987.34316527778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45987.34316527778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45987.34316527778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45987.34316527778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45987.34316527778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45987.34316527778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45987.34316527778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45987.34316527778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45987.34316527778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45987.34316527778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45987.34316527778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45987.34316527778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45987.34316527778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45987.34316527778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45987.34316527778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45987.34316527778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45987.34316527778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45987.34316527778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45987.34316527778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45987.34316527778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45987.34316527778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45987.34316527778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45987.34316527778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45987.34316527778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45987.34316527778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45987.34316527778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45987.34316527778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45987.34316527778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45987.34316527778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45987.34316527778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45987.34316527778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45987.34316527778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45987.34316527778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45987.34316527778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45987.34316527778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45987.34316527778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45987.34316527778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45987.34316527778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45987.34316527778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45987.34316527778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45987.34316527778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45987.34316527778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45987.34316527778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45987.34316527778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45987.34316527778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45987.34316527778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45987.34316527778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45987.34316527778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45987.34316527778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45987.34316527778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45987.34316527778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45987.34316527778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45987.34316527778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45987.34316527778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45987.34316527778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45987.34316527778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45987.34316527778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45987.34316527778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45987.34316527778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45987.34316527778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45987.34316527778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45987.34316527778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45987.34316527778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45987.34316527778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45987.34316527778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45987.34316527778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45987.34316527778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45987.34316527778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45987.34316527778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45987.34316527778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45987.34316527778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45987.34316527778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45987.34316527778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45987.34316527778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45987.34316527778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45987.34316527778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45987.34316527778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45987.34316527778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45987.34316527778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45987.34316527778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45987.34316527778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45987.34316527778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45987.34316527778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45987.34316527778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45987.34316527778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45987.34316527778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45987.34316527778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45987.34316527778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45987.34316527778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45987.34316527778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45987.34316527778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45987.34316527778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45987.34316527778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45987.34316527778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45987.34316527778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45987.34316527778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45987.34316527778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45987.34316527778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45987.34316527778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45987.34316527778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45987.34316527778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45987.34316527778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45987.34316527778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45987.34316527778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45987.34316527778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45987.34316527778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45987.34316527778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45987.34316527778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45987.34316527778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45987.34316527778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45987.34316527778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45987.34316527778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45987.34316527778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45987.34316527778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45987.34316527778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45987.34316527778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45987.34316527778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45987.34316527778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45987.34316527778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45987.34316527778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45987.34316527778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45987.34316527778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45987.34316527778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45987.34316527778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45987.34316527778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45987.34316527778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45987.34316527778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45987.34316527778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45987.34316527778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45987.34316527778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45987.34316527778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45987.34316527778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45987.34316527778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45987.34316527778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45987.34316527778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45987.34316527778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45987.34316527778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45987.34316527778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45987.34316527778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45987.34316527778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45987.34316527778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45987.34316527778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45987.34316527778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45987.34316527778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45987.34316527778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45987.34316527778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45987.34316527778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45987.34316527778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45987.34316527778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45987.34316527778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45987.34316527778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45987.34316527778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45987.34316527778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45987.34316527778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45987.34316527778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45987.34316527778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45987.34316527778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45987.34316527778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45987.34316527778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45987.34316527778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45987.34316527778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45987.34316527778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45987.34316527778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45987.34316527778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45987.34316527778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45987.34316527778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45987.34316527778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45987.34316527778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45987.34316527778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45987.34316527778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45987.34316527778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45987.34316527778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45987.34316527778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45987.34316527778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45987.34316527778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45987.34316527778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45987.34316527778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45987.34316527778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45987.34316527778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45987.34316527778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45987.34316527778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45987.34316527778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45987.34316527778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45987.34316527778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45987.34316527778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45987.34316527778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45987.34316527778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45987.34316527778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45987.34316527778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45987.34316527778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45987.34316527778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45987.34316527778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45987.34316527778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45987.34316527778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45987.34316527778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45987.34316527778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45987.34316527778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45987.34316527778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45987.34316527778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45987.34316527778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45987.34316527778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45987.34316527778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45987.34316527778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45987.34316527778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45987.34316527778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45987.34316527778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45987.34316527778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45987.34316527778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45987.34316527778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45987.34316527778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45987.34316527778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45987.34316527778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45987.34316527778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45987.34316527778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45987.34316527778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45987.34316527778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45987.34316527778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45987.34316527778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45987.34316527778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45987.34316527778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45987.34316527778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45987.34316527778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45987.34316527778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45987.34316527778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45987.34316527778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45987.34316527778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45987.34316527778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45987.34316527778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45987.34316527778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45987.34316527778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45987.34316527778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45987.34316527778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45987.34316527778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45987.34316527778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45987.34316527778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45987.34316527778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45987.34316527778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45987.34316527778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45987.34316527778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45987.34316527778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45987.34316527778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45987.34316527778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45987.34316527778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45987.34316527778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45987.34316527778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45987.34316527778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45987.34316527778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45987.34316527778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45987.34316527778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45987.34316527778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45987.34316527778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45987.34316527778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45987.34316527778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45987.34316527778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45987.34316527778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45987.34316527778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45987.34316527778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45987.34316527778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45987.34316527778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45987.34316527778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45987.34316527778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45987.34316527778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45987.34316527778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45987.34316527778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45987.34316527778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45987.34316527778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45987.34316527778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45987.34316527778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45987.34316527778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45987.34316527778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45987.34316527778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45987.34316527778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45987.34316527778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45987.34316527778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45987.34316527778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45987.34316527778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45987.34316527778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45987.34316527778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45987.34316527778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45987.34316527778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45987.34316527778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45987.34316527778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45987.34316527778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45987.34316527778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45987.34316527778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45987.34316527778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45987.34316527778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45987.34316527778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45987.34316527778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45987.34316527778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45987.34316527778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45987.34316527778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45987.34316527778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45987.34316527778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45987.34316527778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45987.34316527778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45987.34316527778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45987.34316527778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45987.34316527778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45987.34316527778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45987.34316527778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45987.34316527778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45987.34316527778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45987.34316527778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45987.34316527778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45987.34316527778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45987.34316527778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45987.34316527778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45987.34316527778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45987.34316527778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45987.34316527778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45987.34316527778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45987.34316527778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45987.34316527778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45987.34316527778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45987.34316527778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45987.34316527778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45987.34316527778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45987.34316527778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45987.34316527778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45987.34316527778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45987.34316527778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45987.34316527778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45987.34316527778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45987.34316527778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45987.34316527778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45987.34316527778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45987.34316527778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45987.34316527778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45987.34316527778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45987.34316527778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45987.34316527778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45987.34316527778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45987.34316527778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45987.34316527778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45987.34316527778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45987.34316527778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45987.34316527778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45987.34316527778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45987.34316527778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45987.34316527778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45987.34316527778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45987.34316527778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45987.34316527778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45987.34316527778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45987.34316527778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45987.34316527778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45987.34316527778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45987.34316527778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45987.34316527778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45987.34316527778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45987.34316527778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45987.34316527778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45987.34316527778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45987.34316527778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45987.34316527778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45987.34316527778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45987.34316527778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45987.34316527778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45987.34316527778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45987.34316527778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45987.34316527778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45987.34316527778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45987.34316527778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45987.34316527778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45987.34316527778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45987.34316527778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45987.34316527778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45987.34316527778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45987.34316527778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45987.34316527778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45987.34316527778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45987.34316527778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45987.34316527778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45987.34316527778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45987.34316527778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45987.34316527778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45987.34316527778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45987.34316527778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45987.34316527778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45987.34316527778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45987.34316527778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45987.34316527778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45987.34316527778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45987.34316527778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45987.34316527778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45987.34316527778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45987.34316527778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45987.34316527778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45987.34316527778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45987.34316527778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45987.34316527778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45987.34316527778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45987.34316527778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45987.34316527778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45987.34316527778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45987.34316527778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45987.34316527778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45987.34316527778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45987.34316527778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45987.34316527778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45987.34316527778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45987.34316527778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45987.34316527778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45987.34316527778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45987.34316527778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45987.34316527778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45987.34316527778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45987.34316527778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45987.34316527778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45987.34316527778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45987.34316527778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45987.34316527778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45987.34316527778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45987.34316527778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45987.34316527778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45987.34316527778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45987.34316527778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45987.34316527778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45987.34316527778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45987.34316527778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45987.34316527778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45987.34316527778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45987.34316527778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45987.34316527778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45987.34316527778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45987.34316527778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45987.34316527778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45987.34316527778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45987.34316527778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45987.34316527778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45987.34316527778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45987.34316527778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45987.34316527778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45987.34316527778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45987.34316527778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45987.34316527778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45987.34316527778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45987.34316527778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45987.34316527778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45987.34316527778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45987.34316527778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45987.34316527778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45987.34316527778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45987.34316527778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45987.34316527778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45987.34316527778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45987.34316527778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45987.34316527778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45987.34316527778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45987.34316527778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45987.34316527778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45987.34316527778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45987.34316527778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45987.34316527778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45987.34316527778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45987.34316527778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45987.34316527778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45987.34316527778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45987.34316527778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45987.34316527778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45987.34316527778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45987.34316527778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45987.34316527778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45987.34316527778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45987.34316527778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45987.34316527778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45987.34316527778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45987.34316527778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45987.34316527778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45987.34316527778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45987.34316527778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45987.34316527778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45987.34316527778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45987.34316527778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45987.34316527778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45987.34316527778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45987.34316527778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45987.34316527778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45987.34316527778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45987.34316527778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45987.34316527778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45987.34316527778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45987.34316527778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45987.34316527778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45987.34316527778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45987.34316527778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45987.34316527778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45987.34316527778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45987.34316527778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45987.34316527778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45987.34316527778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45987.34316527778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45987.34316527778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45987.34316527778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45987.34316527778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45987.34316527778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45987.34316527778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45987.34316527778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tabSelected="1" workbookViewId="0">
      <selection activeCell="C6" sqref="C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283.86244768518372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R4</v>
      </c>
      <c r="C3" s="93">
        <v>1</v>
      </c>
      <c r="D3" s="91" t="s">
        <v>35248</v>
      </c>
      <c r="E3" s="94" t="s">
        <v>39021</v>
      </c>
      <c r="F3" s="95"/>
      <c r="G3" s="96">
        <f t="shared" ref="G3:G41" ca="1" si="0">IFERROR(NOW()-F3,"")</f>
        <v>45987.34316527778</v>
      </c>
      <c r="H3" s="95">
        <v>45987.321597222224</v>
      </c>
      <c r="I3" s="113" t="str">
        <f>IFERROR(VLOOKUP(D3,DB!A:F,6,0),"")</f>
        <v>SCECO</v>
      </c>
      <c r="J3" s="113" t="str">
        <f>IFERROR(VLOOKUP(D3,DB!A:G,7,0),"")</f>
        <v>Weak</v>
      </c>
      <c r="K3" s="97" t="s">
        <v>39109</v>
      </c>
      <c r="L3" s="91" t="str">
        <f>IFERROR(VLOOKUP(D3,DB!A:I,9,0),"")</f>
        <v>Latis</v>
      </c>
    </row>
    <row r="4" spans="1:16" ht="15" customHeight="1">
      <c r="A4" s="113"/>
      <c r="B4" s="113" t="str">
        <f>IFERROR(VLOOKUP(D4,DB!A:K,11,0),"")</f>
        <v>R4</v>
      </c>
      <c r="C4" s="93">
        <v>1</v>
      </c>
      <c r="D4" s="91" t="s">
        <v>35199</v>
      </c>
      <c r="E4" s="94" t="s">
        <v>39021</v>
      </c>
      <c r="F4" s="95"/>
      <c r="G4" s="96">
        <f t="shared" ca="1" si="0"/>
        <v>45987.34316527778</v>
      </c>
      <c r="H4" s="95">
        <v>45987.321597222224</v>
      </c>
      <c r="I4" s="113" t="str">
        <f>IFERROR(VLOOKUP(D4,DB!A:F,6,0),"")</f>
        <v>SCECO</v>
      </c>
      <c r="J4" s="113" t="str">
        <f>IFERROR(VLOOKUP(D4,DB!A:G,7,0),"")</f>
        <v>Vandalized</v>
      </c>
      <c r="K4" s="97" t="s">
        <v>39109</v>
      </c>
      <c r="L4" s="91" t="str">
        <f>IFERROR(VLOOKUP(D4,DB!A:I,9,0),"")</f>
        <v>Latis</v>
      </c>
    </row>
    <row r="5" spans="1:16" ht="15" customHeight="1">
      <c r="A5" s="113"/>
      <c r="B5" s="113" t="str">
        <f>IFERROR(VLOOKUP(D5,DB!A:K,11,0),"")</f>
        <v/>
      </c>
      <c r="C5" s="93"/>
      <c r="D5" s="91"/>
      <c r="E5" s="94"/>
      <c r="F5" s="95"/>
      <c r="G5" s="96">
        <f t="shared" ca="1" si="0"/>
        <v>45987.34316527778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45987.34316527778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45987.34316527778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45987.34316527778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45987.34316527778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45987.34316527778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45987.34316527778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45987.34316527778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45987.34316527778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45987.34316527778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45987.34316527778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45987.34316527778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45987.34316527778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45987.34316527778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45987.34316527778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45987.34316527778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45987.34316527778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45987.34316527778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45987.34316527778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45987.34316527778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45987.34316527778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45987.34316527778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45987.34316527778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45987.34316527778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45987.34316527778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45987.34316527778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45987.34316527778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45987.34316527778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45987.34316527778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45987.34316527778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45987.34316527778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45987.34316527778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45987.34316527778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45987.34316527778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45987.34316527778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45987.34316527778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45987.34316527778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45987.34316527778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45987.34316527778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45987.34316527778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45987.34316527778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45987.34316527778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45987.34316527778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45987.34316527778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45987.34316527778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45987.34316527778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45987.34316527778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45987.34316527778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45987.34316527778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45987.34316527778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45987.34316527778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45987.34316527778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45987.34316527778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45987.34316527778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45987.34316527778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45987.34316527778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45987.34316527778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45987.34316527778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45987.34316527778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45987.34316527778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45987.34316527778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45987.34316527778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45987.34316527778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45987.34316527778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45987.34316527778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45987.34316527778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45987.34316527778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45987.34316527778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45987.34316527778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45987.34316527778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45987.34316527778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45987.34316527778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45987.34316527778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45987.34316527778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45987.34316527778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45987.34316527778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45987.34316527778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45987.34316527778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45987.34316527778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45987.34316527778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45987.34316527778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45987.34316527778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45987.34316527778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45987.34316527778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45987.34316527778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45987.34316527778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45987.34316527778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45987.34316527778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45987.34316527778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45987.34316527778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45987.34316527778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45987.34316527778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45987.34316527778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45987.34316527778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45987.34316527778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45987.34316527778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45987.34316527778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45987.34316527778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45987.34316527778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45987.34316527778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45987.34316527778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45987.34316527778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45987.34316527778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45987.34316527778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45987.34316527778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45987.34316527778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45987.34316527778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45987.34316527778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45987.34316527778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45987.34316527778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45987.34316527778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45987.34316527778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45987.34316527778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45987.34316527778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45987.34316527778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45987.34316527778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45987.34316527778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45987.34316527778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45987.34316527778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45987.34316527778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45987.34316527778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45987.34316527778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45987.34316527778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45987.34316527778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45987.34316527778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45987.34316527778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45987.34316527778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45987.34316527778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45987.34316527778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45987.34316527778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45987.34316527778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45987.34316527778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45987.34316527778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45987.34316527778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45987.34316527778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45987.34316527778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45987.34316527778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45987.34316527778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45987.34316527778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45987.34316527778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45987.34316527778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45987.34316527778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45987.34316527778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45987.34316527778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45987.34316527778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45987.34316527778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45987.34316527778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45987.34316527778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45987.34316527778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45987.34316527778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45987.34316527778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45987.34316527778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45987.34316527778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45987.34316527778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45987.34316527778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45987.34316527778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45987.34316527778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45987.34316527778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45987.34316527778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45987.34316527778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45987.34316527778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45987.34316527778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45987.34316527778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45987.34316527778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45987.34316527778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45987.34316527778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45987.34316527778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45987.34316527778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45987.34316527778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45987.34316527778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45987.34316527778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45987.34316527778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45987.34316527778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45987.34316527778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45987.34316527778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45987.34316527778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45987.34316527778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45987.34316527778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45987.34316527778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45987.34316527778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45987.34316527778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45987.34316527778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45987.34316527778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45987.34316527778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45987.34316527778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45987.34316527778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45987.34316527778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45987.34316527778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45987.34316527778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45987.34316527778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45987.34316527778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45987.34316527778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45987.34316527778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45987.34316527778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45987.34316527778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45987.34316527778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45987.34316527778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45987.34316527778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45987.34316527778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45987.34316527778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45987.34316527778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45987.34316527778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45987.34316527778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45987.34316527778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45987.34316527778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45987.34316527778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45987.34316527778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45987.34316527778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45987.34316527778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45987.34316527778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45987.34316527778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45987.34316527778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45987.34316527778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45987.34316527778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45987.34316527778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45987.34316527778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45987.34316527778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45987.34316527778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45987.34316527778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45987.34316527778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45987.34316527778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45987.34316527778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45987.34316527778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45987.34316527778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45987.34316527778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45987.34316527778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45987.34316527778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45987.34316527778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45987.34316527778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45987.34316527778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45987.34316527778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45987.34316527778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45987.34316527778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45987.34316527778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45987.34316527778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45987.34316527778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45987.34316527778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45987.34316527778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45987.34316527778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45987.34316527778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45987.34316527778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45987.34316527778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45987.34316527778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45987.34316527778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45987.34316527778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45987.34316527778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45987.34316527778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45987.34316527778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45987.34316527778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45987.34316527778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45987.34316527778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45987.34316527778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45987.34316527778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45987.34316527778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45987.34316527778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45987.34316527778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45987.34316527778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45987.34316527778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45987.34316527778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45987.34316527778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45987.34316527778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45987.34316527778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45987.34316527778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45987.34316527778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45987.34316527778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45987.34316527778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45987.34316527778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45987.34316527778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45987.34316527778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45987.34316527778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45987.34316527778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45987.34316527778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45987.34316527778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45987.34316527778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45987.34316527778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45987.34316527778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45987.34316527778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45987.34316527778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45987.34316527778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45987.34316527778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45987.34316527778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45987.34316527778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45987.34316527778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45987.34316527778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45987.34316527778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45987.34316527778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45987.34316527778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45987.34316527778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45987.34316527778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45987.34316527778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45987.34316527778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45987.34316527778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45987.34316527778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45987.34316527778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45987.34316527778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45987.34316527778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45987.34316527778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45987.34316527778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45987.34316527778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45987.34316527778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45987.34316527778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45987.34316527778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45987.34316527778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45987.34316527778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45987.34316527778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45987.34316527778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45987.34316527778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45987.34316527778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45987.34316527778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45987.34316527778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45987.34316527778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45987.34316527778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45987.34316527778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45987.34316527778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45987.34316527778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45987.34316527778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45987.34316527778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45987.34316527778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45987.34316527778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45987.34316527778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45987.34316527778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45987.34316527778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45987.34316527778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45987.34316527778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45987.34316527778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45987.34316527778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45987.34316527778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45987.34316527778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45987.34316527778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45987.34316527778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45987.34316527778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45987.34316527778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45987.34316527778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45987.34316527778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45987.34316527778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45987.34316527778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45987.34316527778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45987.34316527778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45987.34316527778</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39110</v>
      </c>
      <c r="B2" s="37" t="str">
        <f>IFERROR(VLOOKUP(D2,DB!A:K,11,0),"")</f>
        <v>R5</v>
      </c>
      <c r="C2" s="37">
        <v>3</v>
      </c>
      <c r="D2" s="106" t="s">
        <v>36011</v>
      </c>
      <c r="E2" s="37" t="s">
        <v>39021</v>
      </c>
      <c r="F2" s="38">
        <v>45891.832060185188</v>
      </c>
      <c r="G2" s="108">
        <f ca="1">IFERROR(NOW()-F2,"")</f>
        <v>95.511105092591606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61.154287962963281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38.682054166667513</v>
      </c>
      <c r="H4" s="110">
        <v>45948.661111111112</v>
      </c>
      <c r="I4" s="109" t="str">
        <f>IFERROR(VLOOKUP(D4,DB!A:F,6,0),"")</f>
        <v>SCECO</v>
      </c>
      <c r="J4" s="109" t="str">
        <f>IFERROR(VLOOKUP(D4,DB!A:G,7,0),"")</f>
        <v>Dead</v>
      </c>
      <c r="K4" s="109" t="s">
        <v>39115</v>
      </c>
      <c r="L4" s="109" t="str">
        <f>IFERROR(VLOOKUP(D4,DB!A:I,9,0),"")</f>
        <v>Latis</v>
      </c>
    </row>
    <row r="5" spans="1:13" ht="30.75">
      <c r="A5" s="109" t="s">
        <v>39116</v>
      </c>
      <c r="B5" s="109" t="str">
        <f>IFERROR(VLOOKUP(D5,DB!A:K,11,0),"")</f>
        <v>R5</v>
      </c>
      <c r="C5" s="109">
        <v>1</v>
      </c>
      <c r="D5" s="109" t="s">
        <v>36518</v>
      </c>
      <c r="E5" s="109" t="s">
        <v>39021</v>
      </c>
      <c r="F5" s="122">
        <v>45981.373298611114</v>
      </c>
      <c r="G5" s="111">
        <f ca="1">IFERROR(NOW()-F5,"")</f>
        <v>5.9698666666663485</v>
      </c>
      <c r="H5" s="122">
        <v>45981.360798611109</v>
      </c>
      <c r="I5" s="109" t="str">
        <f>IFERROR(VLOOKUP(D5,DB!A:F,6,0),"")</f>
        <v>SCECO</v>
      </c>
      <c r="J5" s="109" t="str">
        <f>IFERROR(VLOOKUP(D5,DB!A:G,7,0),"")</f>
        <v>Dead</v>
      </c>
      <c r="K5" s="109" t="s">
        <v>39117</v>
      </c>
      <c r="L5" s="109" t="str">
        <f>IFERROR(VLOOKUP(D5,DB!A:I,9,0),"")</f>
        <v>Latis</v>
      </c>
    </row>
    <row r="6" spans="1:13">
      <c r="A6" s="125"/>
      <c r="B6" s="125" t="str">
        <f>IFERROR(VLOOKUP(D6,DB!A:K,11,0),"")</f>
        <v/>
      </c>
      <c r="C6" s="125"/>
      <c r="D6" s="125"/>
      <c r="E6" s="125"/>
      <c r="F6" s="126"/>
      <c r="G6" s="111">
        <f ca="1">IFERROR(NOW()-F6,"")</f>
        <v>45987.34316527778</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45987.34316527778</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45987.34316527778</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45987.34316527778</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45987.34316527778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45987.34316527778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45987.34316527778</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45987.34316527778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45987.34316527778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45987.34316527778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45987.34316527778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45987.34316527778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45987.34316527778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45987.34316527778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45987.34316527778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45987.34316527778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45987.34316527778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45987.34316527778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45987.34316527778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45987.34316527778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45987.34316527778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45987.34316527778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45987.34316527778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45987.34316527778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45987.34316527778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45987.34316527778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45987.34316527778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45987.34316527778</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39118</v>
      </c>
      <c r="B2" s="129" t="str">
        <f>IFERROR(VLOOKUP(D2,DB!A:K,11,0),"")</f>
        <v>R6</v>
      </c>
      <c r="C2" s="130">
        <v>1</v>
      </c>
      <c r="D2" s="129" t="s">
        <v>29900</v>
      </c>
      <c r="E2" s="109" t="s">
        <v>39021</v>
      </c>
      <c r="F2" s="131">
        <v>45987.329571759263</v>
      </c>
      <c r="G2" s="75">
        <f ca="1">IFERROR(NOW()-F2,"-")</f>
        <v>1.3593518517154735E-2</v>
      </c>
      <c r="H2" s="131">
        <v>45987.32953703704</v>
      </c>
      <c r="I2" s="129" t="str">
        <f>IFERROR(VLOOKUP(D2,DB!A:F,6,0),"")</f>
        <v>Generator-SG</v>
      </c>
      <c r="J2" s="129" t="str">
        <f>IFERROR(VLOOKUP(D2,DB!A:G,7,0),"")</f>
        <v>Dead+No BB Design</v>
      </c>
      <c r="K2" s="132" t="s">
        <v>39119</v>
      </c>
      <c r="L2" s="133" t="str">
        <f>IFERROR(VLOOKUP(D2,DB!A:I,9,0),"")</f>
        <v>Latis</v>
      </c>
    </row>
    <row r="3" spans="1:16382" ht="31.5" customHeight="1">
      <c r="A3" s="128"/>
      <c r="B3" s="129" t="str">
        <f>IFERROR(VLOOKUP(D3,DB!A:K,11,0),"")</f>
        <v/>
      </c>
      <c r="C3" s="130"/>
      <c r="D3" s="129"/>
      <c r="E3" s="109"/>
      <c r="F3" s="131"/>
      <c r="G3" s="75">
        <f ca="1">IFERROR(NOW()-F3,"-")</f>
        <v>45987.34316527778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45987.34316527778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45987.34316527778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45987.34316527778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45987.34316527778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45987.34316527778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45987.34316527778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45987.34316527778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45987.34316527778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45987.34316527778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45987.34316527778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45987.34316527778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45987.34316527778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45987.34316527778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45987.34316527778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45987.34316527778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45987.34316527778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45987.34316527778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45987.34316527778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45987.34316527778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45987.34316527778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45987.34316527778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45987.34316527778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45987.34316527778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45987.34316527778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45987.34316527778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45987.34316527778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45987.34316527778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45987.34316527778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45987.34316527778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45987.34316527778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45987.34316527778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45987.34316527778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45987.34316527778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45987.34316527778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45987.34316527778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45987.34316527778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