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23" documentId="13_ncr:1_{F6CB121F-512D-4AA6-A0C1-0FB36C537598}" xr6:coauthVersionLast="47" xr6:coauthVersionMax="47" xr10:uidLastSave="{9B0CE3D5-89EE-40B7-B9C8-FFC457FA63EF}"/>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I4" i="3"/>
  <c r="I2" i="3"/>
  <c r="B4" i="1"/>
  <c r="G4" i="1"/>
  <c r="I4" i="1"/>
  <c r="J4" i="1"/>
  <c r="L4" i="1"/>
  <c r="L2" i="6"/>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<sst xmlns="http://schemas.openxmlformats.org/spreadsheetml/2006/main" count="179032" uniqueCount="39108">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</sst>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Border="1" applyAlignment="1">
      <alignment horizontal="center" vertical="center"/>
    </xf>
    <xf numFmtId="0" fontId="9" fillId="0" borderId="9" xfId="0"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Fill="1" applyBorder="1" applyAlignment="1">
      <alignment horizontal="center" vertical="center"/>
    </xf>
    <xf numFmtId="0" fontId="9" fillId="15" borderId="8" xfId="0" applyFont="1" applyFill="1" applyBorder="1" applyAlignment="1">
      <alignment horizontal="center" vertical="center" wrapText="1"/>
    </xf>
    <xf numFmtId="0" fontId="13" fillId="7" borderId="8" xfId="0" applyNumberFormat="1" applyFont="1" applyFill="1" applyBorder="1" applyAlignment="1">
      <alignment horizontal="center" vertical="center"/>
    </xf>
    <xf numFmtId="0" fontId="20" fillId="7" borderId="6" xfId="0"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5"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K12" sqref="K12"/>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8.19921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296.13006296296226</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0.45074583333189366</v>
      </c>
      <c r="H3" s="136">
        <v>45958.608993055554</v>
      </c>
      <c r="I3" s="134" t="str">
        <f>IFERROR(VLOOKUP(D3,DB!A:F,6,0),"")</f>
        <v>SCECO</v>
      </c>
      <c r="J3" s="134" t="str">
        <f>IFERROR(VLOOKUP(D3,DB!A:G,7,0),"")</f>
        <v>Good</v>
      </c>
      <c r="K3" s="169" t="s">
        <v>39001</v>
      </c>
      <c r="L3" s="139" t="str">
        <f>IFERROR(VLOOKUP(D3,DB!A:I,9,0),"")</f>
        <v>Latis</v>
      </c>
    </row>
    <row r="4" spans="1:15" s="66" customFormat="1" ht="15" customHeight="1">
      <c r="A4" s="182" t="s">
        <v>39002</v>
      </c>
      <c r="B4" s="170" t="str">
        <f>IFERROR(VLOOKUP(D4,DB!A:K,11,0),"")</f>
        <v>R1</v>
      </c>
      <c r="C4" s="170">
        <v>1</v>
      </c>
      <c r="D4" s="170" t="s">
        <v>18784</v>
      </c>
      <c r="E4" s="181" t="s">
        <v>38998</v>
      </c>
      <c r="F4" s="180">
        <v>45958.62903935185</v>
      </c>
      <c r="G4" s="179">
        <f ca="1">IFERROR(NOW()-F4,"")</f>
        <v>0.44944953703816282</v>
      </c>
      <c r="H4" s="180">
        <v>45958.621400462966</v>
      </c>
      <c r="I4" s="170" t="str">
        <f>IFERROR(VLOOKUP(D4,DB!A:F,6,0),"")</f>
        <v>SCECO</v>
      </c>
      <c r="J4" s="170" t="str">
        <f>IFERROR(VLOOKUP(D4,DB!A:G,7,0),"")</f>
        <v>Dead</v>
      </c>
      <c r="K4" s="169" t="s">
        <v>39003</v>
      </c>
      <c r="L4" s="178" t="str">
        <f>IFERROR(VLOOKUP(D4,DB!A:I,9,0),"")</f>
        <v>Latis</v>
      </c>
    </row>
    <row r="5" spans="1:15" ht="15" customHeight="1">
      <c r="A5" s="185" t="s">
        <v>39004</v>
      </c>
      <c r="B5" s="134" t="str">
        <f>IFERROR(VLOOKUP(D5,DB!A:K,11,0),"")</f>
        <v>R1</v>
      </c>
      <c r="C5" s="134">
        <v>3</v>
      </c>
      <c r="D5" s="134" t="s">
        <v>16979</v>
      </c>
      <c r="E5" s="135" t="s">
        <v>38998</v>
      </c>
      <c r="F5" s="180">
        <v>45959.041087962964</v>
      </c>
      <c r="G5" s="179">
        <f ca="1">IFERROR(NOW()-F5,"")</f>
        <v>3.7400925924885087E-2</v>
      </c>
      <c r="H5" s="136">
        <v>45959.032233796293</v>
      </c>
      <c r="I5" s="134" t="str">
        <f>IFERROR(VLOOKUP(D5,DB!A:F,6,0),"")</f>
        <v>SCECO</v>
      </c>
      <c r="J5" s="134" t="str">
        <f>IFERROR(VLOOKUP(D5,DB!A:G,7,0),"")</f>
        <v>No BB Design+No BB Shifted</v>
      </c>
      <c r="K5" s="138" t="s">
        <v>39005</v>
      </c>
      <c r="L5" s="139" t="str">
        <f>IFERROR(VLOOKUP(D5,DB!A:I,9,0),"")</f>
        <v>Latis</v>
      </c>
    </row>
    <row r="6" spans="1:15" ht="15" customHeight="1">
      <c r="A6" s="133"/>
      <c r="B6" s="134" t="str">
        <f>IFERROR(VLOOKUP(D6,DB!A:K,11,0),"")</f>
        <v/>
      </c>
      <c r="C6" s="134"/>
      <c r="D6" s="134"/>
      <c r="E6" s="135"/>
      <c r="F6" s="180"/>
      <c r="G6" s="179">
        <f ca="1">IFERROR(NOW()-F6,"")</f>
        <v>45959.078488888888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80"/>
      <c r="G7" s="179">
        <f ca="1">IFERROR(NOW()-F7,"")</f>
        <v>45959.078488888888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45959.078488888888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45959.078488888888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45959.078488888888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45959.078488888888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45959.078488888888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45959.078488888888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45959.078488888888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45959.078488888888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45959.078488888888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45959.078488888888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45959.078488888888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45959.078488888888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45959.078488888888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45959.078488888888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45959.078488888888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45959.078488888888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45959.078488888888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45959.078488888888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45959.078488888888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45959.078488888888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45959.078488888888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45959.078488888888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45959.078488888888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45959.078488888888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45959.078488888888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45959.078488888888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45959.078488888888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45959.078488888888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45959.078488888888</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45959.078488888888</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8B6AC89B-D250-4322-B707-BD00581ABD60}"/>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134.07865092592692</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0.33640555555757601</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0.30222731481626397</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39092</v>
      </c>
      <c r="B6" s="18" t="str">
        <f>IFERROR(VLOOKUP(D6,DB!A:K,11,0),"")</f>
        <v>R2</v>
      </c>
      <c r="C6" s="18">
        <v>1</v>
      </c>
      <c r="D6" s="18" t="s">
        <v>26092</v>
      </c>
      <c r="E6" s="114" t="s">
        <v>38998</v>
      </c>
      <c r="F6" s="115">
        <v>45958.937893518516</v>
      </c>
      <c r="G6" s="116">
        <f ca="1">IFERROR(NOW()-F6,"-")</f>
        <v>0.14059537037246628</v>
      </c>
      <c r="H6" s="115">
        <v>45958.896226851852</v>
      </c>
      <c r="I6" s="18" t="str">
        <f>IFERROR(VLOOKUP(D6,DB!A:F,6,0),"")</f>
        <v>SCECO</v>
      </c>
      <c r="J6" s="18" t="str">
        <f>IFERROR(VLOOKUP(D6,DB!A:G,7,0),"")</f>
        <v>Dead</v>
      </c>
      <c r="K6" s="19" t="s">
        <v>39093</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45959.078488888888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45959.078488888888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45959.078488888888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45959.078488888888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45959.078488888888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45959.078488888888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45959.078488888888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45959.078488888888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45959.078488888888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45959.078488888888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45959.078488888888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45959.078488888888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45959.078488888888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45959.078488888888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45959.078488888888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45959.078488888888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45959.078488888888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45959.078488888888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45959.078488888888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45959.078488888888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45959.078488888888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45959.078488888888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45959.078488888888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45959.078488888888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45959.078488888888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45959.078488888888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45959.078488888888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45959.078488888888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45959.078488888888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45959.078488888888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45959.078488888888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45959.078488888888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45959.078488888888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45959.078488888888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45959.078488888888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45959.078488888888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45959.078488888888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45959.078488888888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45959.078488888888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45959.078488888888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45959.078488888888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45959.078488888888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45959.078488888888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45959.078488888888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45959.078488888888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45959.078488888888</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45959.078488888888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45959.078488888888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45959.078488888888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45959.078488888888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45959.078488888888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45959.078488888888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45959.078488888888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45959.078488888888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45959.078488888888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45959.078488888888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45959.078488888888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45959.078488888888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45959.078488888888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45959.078488888888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45959.078488888888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45959.078488888888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45959.078488888888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45959.078488888888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45959.078488888888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45959.078488888888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45959.078488888888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45959.078488888888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45959.078488888888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45959.078488888888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45959.078488888888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45959.078488888888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45959.078488888888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45959.078488888888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45959.078488888888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45959.078488888888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45959.078488888888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45959.078488888888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45959.078488888888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45959.078488888888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45959.078488888888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45959.078488888888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45959.078488888888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45959.078488888888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45959.078488888888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45959.078488888888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45959.078488888888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45959.078488888888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45959.078488888888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45959.078488888888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45959.078488888888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45959.078488888888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45959.078488888888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45959.078488888888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45959.078488888888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45959.078488888888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45959.078488888888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45959.078488888888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45959.078488888888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45959.078488888888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45959.078488888888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45959.078488888888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45959.078488888888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45959.078488888888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45959.078488888888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45959.078488888888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45959.078488888888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45959.078488888888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45959.078488888888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45959.078488888888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45959.078488888888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45959.078488888888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45959.078488888888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45959.078488888888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45959.078488888888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45959.078488888888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45959.078488888888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45959.078488888888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45959.078488888888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45959.078488888888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45959.078488888888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45959.078488888888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45959.078488888888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45959.078488888888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45959.078488888888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45959.078488888888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45959.078488888888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45959.078488888888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45959.078488888888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45959.078488888888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45959.078488888888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45959.078488888888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45959.078488888888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45959.078488888888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45959.078488888888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45959.078488888888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45959.078488888888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45959.078488888888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45959.078488888888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45959.078488888888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45959.078488888888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45959.078488888888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45959.078488888888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45959.078488888888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45959.078488888888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45959.078488888888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45959.078488888888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45959.078488888888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45959.078488888888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45959.078488888888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45959.078488888888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45959.078488888888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45959.078488888888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45959.078488888888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45959.078488888888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45959.078488888888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45959.078488888888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45959.078488888888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45959.078488888888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45959.078488888888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45959.078488888888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45959.078488888888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45959.078488888888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45959.078488888888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45959.078488888888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45959.078488888888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45959.078488888888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45959.078488888888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45959.078488888888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45959.078488888888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45959.078488888888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45959.078488888888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45959.078488888888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45959.078488888888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45959.078488888888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45959.078488888888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45959.078488888888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45959.078488888888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45959.078488888888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45959.078488888888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45959.078488888888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45959.078488888888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45959.078488888888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45959.078488888888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45959.078488888888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45959.078488888888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45959.078488888888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45959.078488888888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45959.078488888888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45959.078488888888</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abSelected="1"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4"/>
      <c r="E2" s="18"/>
      <c r="F2" s="20"/>
      <c r="G2" s="21">
        <f t="shared" ref="G2:G3" ca="1" si="0">IFERROR(NOW()-F2,"-")</f>
        <v>45959.078488888888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45959.078488888888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45959.078488888888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45959.078488888888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45959.078488888888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45959.078488888888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45959.078488888888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45959.078488888888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45959.078488888888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45959.078488888888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45959.078488888888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45959.078488888888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45959.078488888888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45959.078488888888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45959.078488888888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45959.078488888888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45959.078488888888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45959.078488888888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45959.078488888888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45959.078488888888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45959.078488888888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45959.078488888888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45959.078488888888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45959.078488888888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45959.078488888888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45959.078488888888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45959.078488888888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45959.078488888888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45959.078488888888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45959.078488888888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45959.078488888888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45959.078488888888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45959.078488888888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45959.078488888888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45959.078488888888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45959.078488888888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45959.078488888888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45959.078488888888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45959.078488888888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45959.078488888888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45959.078488888888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45959.078488888888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45959.078488888888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45959.078488888888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45959.078488888888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45959.078488888888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45959.078488888888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45959.078488888888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45959.078488888888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45959.078488888888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45959.078488888888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45959.078488888888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45959.078488888888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45959.078488888888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45959.078488888888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45959.078488888888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45959.078488888888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45959.078488888888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45959.078488888888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45959.078488888888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45959.078488888888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45959.078488888888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45959.078488888888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45959.078488888888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45959.078488888888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45959.078488888888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45959.078488888888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45959.078488888888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45959.078488888888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45959.078488888888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45959.078488888888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45959.078488888888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45959.078488888888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45959.078488888888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45959.078488888888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45959.078488888888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45959.078488888888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45959.078488888888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45959.078488888888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45959.078488888888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45959.078488888888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45959.078488888888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45959.078488888888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45959.078488888888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45959.078488888888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45959.078488888888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45959.078488888888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45959.078488888888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45959.078488888888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45959.078488888888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45959.078488888888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45959.078488888888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45959.078488888888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45959.078488888888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45959.078488888888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45959.078488888888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45959.078488888888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45959.078488888888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45959.078488888888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45959.078488888888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45959.078488888888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45959.078488888888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45959.078488888888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45959.078488888888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45959.078488888888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45959.078488888888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45959.078488888888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45959.078488888888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45959.078488888888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45959.078488888888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45959.078488888888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45959.078488888888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45959.078488888888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45959.078488888888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45959.078488888888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45959.078488888888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45959.078488888888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45959.078488888888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45959.078488888888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45959.078488888888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45959.078488888888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45959.078488888888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45959.078488888888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45959.078488888888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45959.078488888888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45959.078488888888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45959.078488888888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45959.078488888888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45959.078488888888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45959.078488888888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45959.078488888888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45959.078488888888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45959.078488888888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45959.078488888888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45959.078488888888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45959.078488888888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45959.078488888888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45959.078488888888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45959.078488888888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45959.078488888888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45959.078488888888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45959.078488888888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45959.078488888888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45959.078488888888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45959.078488888888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45959.078488888888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45959.078488888888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45959.078488888888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45959.078488888888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45959.078488888888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45959.078488888888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45959.078488888888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45959.078488888888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45959.078488888888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45959.078488888888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45959.078488888888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45959.078488888888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45959.078488888888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45959.078488888888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45959.078488888888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45959.078488888888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45959.078488888888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45959.078488888888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45959.078488888888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45959.078488888888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45959.078488888888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45959.078488888888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45959.078488888888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45959.078488888888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45959.078488888888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45959.078488888888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45959.078488888888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45959.078488888888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45959.078488888888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45959.078488888888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45959.078488888888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45959.078488888888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45959.078488888888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45959.078488888888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45959.078488888888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45959.078488888888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45959.078488888888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45959.078488888888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45959.078488888888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45959.078488888888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45959.078488888888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45959.078488888888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45959.078488888888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45959.078488888888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45959.078488888888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45959.078488888888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45959.078488888888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45959.078488888888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45959.078488888888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45959.078488888888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45959.078488888888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45959.078488888888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45959.078488888888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45959.078488888888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45959.078488888888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45959.078488888888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45959.078488888888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45959.078488888888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45959.078488888888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45959.078488888888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45959.078488888888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45959.078488888888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45959.078488888888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45959.078488888888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45959.078488888888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45959.078488888888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45959.078488888888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45959.078488888888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45959.078488888888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45959.078488888888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45959.078488888888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45959.078488888888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45959.078488888888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45959.078488888888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45959.078488888888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45959.078488888888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45959.078488888888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45959.078488888888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45959.078488888888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45959.078488888888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45959.078488888888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45959.078488888888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45959.078488888888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45959.078488888888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45959.078488888888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45959.078488888888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45959.078488888888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45959.078488888888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45959.078488888888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45959.078488888888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45959.078488888888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45959.078488888888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45959.078488888888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45959.078488888888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45959.078488888888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45959.078488888888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45959.078488888888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45959.078488888888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45959.078488888888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45959.078488888888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45959.078488888888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45959.078488888888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45959.078488888888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45959.078488888888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45959.078488888888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45959.078488888888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45959.078488888888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45959.078488888888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45959.078488888888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45959.078488888888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45959.078488888888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45959.078488888888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45959.078488888888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45959.078488888888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45959.078488888888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45959.078488888888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45959.078488888888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45959.078488888888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45959.078488888888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45959.078488888888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45959.078488888888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45959.078488888888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45959.078488888888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45959.078488888888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45959.078488888888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45959.078488888888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45959.078488888888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45959.078488888888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45959.078488888888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45959.078488888888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45959.078488888888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45959.078488888888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45959.078488888888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45959.078488888888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45959.078488888888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45959.078488888888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45959.078488888888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45959.078488888888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45959.078488888888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45959.078488888888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45959.078488888888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45959.078488888888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45959.078488888888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45959.078488888888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45959.078488888888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45959.078488888888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45959.078488888888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45959.078488888888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45959.078488888888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45959.078488888888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45959.078488888888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45959.078488888888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45959.078488888888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45959.078488888888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45959.078488888888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45959.078488888888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45959.078488888888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45959.078488888888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45959.078488888888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45959.078488888888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45959.078488888888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45959.078488888888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45959.078488888888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45959.078488888888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45959.078488888888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45959.078488888888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45959.078488888888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45959.078488888888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45959.078488888888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45959.078488888888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45959.078488888888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45959.078488888888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45959.078488888888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45959.078488888888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45959.078488888888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45959.078488888888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45959.078488888888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45959.078488888888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45959.078488888888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45959.078488888888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45959.078488888888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45959.078488888888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45959.078488888888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45959.078488888888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45959.078488888888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45959.078488888888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45959.078488888888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45959.078488888888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45959.078488888888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45959.078488888888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45959.078488888888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45959.078488888888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45959.078488888888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45959.078488888888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45959.078488888888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45959.078488888888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45959.078488888888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45959.078488888888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45959.078488888888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45959.078488888888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45959.078488888888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45959.078488888888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45959.078488888888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45959.078488888888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45959.078488888888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45959.078488888888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45959.078488888888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45959.078488888888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45959.078488888888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45959.078488888888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45959.078488888888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45959.078488888888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45959.078488888888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45959.078488888888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45959.078488888888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45959.078488888888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45959.078488888888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45959.078488888888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45959.078488888888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45959.078488888888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45959.078488888888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45959.078488888888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45959.078488888888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45959.078488888888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45959.078488888888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45959.078488888888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45959.078488888888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45959.078488888888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45959.078488888888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45959.078488888888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45959.078488888888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45959.078488888888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45959.078488888888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45959.078488888888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45959.078488888888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45959.078488888888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45959.078488888888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45959.078488888888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45959.078488888888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45959.078488888888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45959.078488888888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45959.078488888888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45959.078488888888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45959.078488888888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45959.078488888888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45959.078488888888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45959.078488888888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45959.078488888888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45959.078488888888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45959.078488888888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45959.078488888888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45959.078488888888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45959.078488888888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45959.078488888888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45959.078488888888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45959.078488888888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45959.078488888888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45959.078488888888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45959.078488888888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45959.078488888888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45959.078488888888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45959.078488888888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45959.078488888888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45959.078488888888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45959.078488888888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45959.078488888888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45959.078488888888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45959.078488888888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45959.078488888888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45959.078488888888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45959.078488888888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45959.078488888888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45959.078488888888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45959.078488888888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45959.078488888888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45959.078488888888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45959.078488888888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45959.078488888888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45959.078488888888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45959.078488888888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45959.078488888888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45959.078488888888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45959.078488888888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45959.078488888888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45959.078488888888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45959.078488888888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45959.078488888888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45959.078488888888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45959.078488888888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45959.078488888888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45959.078488888888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45959.078488888888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45959.078488888888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45959.078488888888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45959.078488888888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45959.078488888888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45959.078488888888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45959.078488888888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45959.078488888888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45959.078488888888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45959.078488888888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45959.078488888888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45959.078488888888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45959.078488888888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45959.078488888888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45959.078488888888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45959.078488888888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45959.078488888888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45959.078488888888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45959.078488888888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45959.078488888888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45959.078488888888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45959.078488888888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45959.078488888888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45959.078488888888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45959.078488888888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45959.078488888888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45959.078488888888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45959.078488888888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45959.078488888888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45959.078488888888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45959.078488888888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45959.078488888888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45959.078488888888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45959.078488888888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45959.078488888888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45959.078488888888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45959.078488888888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45959.078488888888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45959.078488888888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45959.078488888888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45959.078488888888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45959.078488888888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45959.078488888888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45959.078488888888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45959.078488888888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45959.078488888888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45959.078488888888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45959.078488888888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45959.078488888888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45959.078488888888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45959.078488888888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45959.078488888888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45959.078488888888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45959.078488888888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45959.078488888888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45959.078488888888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45959.078488888888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45959.078488888888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45959.078488888888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45959.078488888888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45959.078488888888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45959.078488888888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45959.078488888888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45959.078488888888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45959.078488888888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45959.078488888888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45959.078488888888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45959.078488888888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45959.078488888888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45959.078488888888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45959.078488888888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45959.078488888888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45959.078488888888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45959.078488888888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45959.078488888888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45959.078488888888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45959.078488888888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45959.078488888888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45959.078488888888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45959.078488888888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45959.078488888888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45959.078488888888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45959.078488888888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45959.078488888888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45959.078488888888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45959.078488888888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45959.078488888888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45959.078488888888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45959.078488888888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45959.078488888888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45959.078488888888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45959.078488888888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45959.078488888888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45959.078488888888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45959.078488888888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45959.078488888888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45959.078488888888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45959.078488888888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45959.078488888888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45959.078488888888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45959.078488888888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45959.078488888888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45959.078488888888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45959.078488888888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45959.078488888888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45959.078488888888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45959.078488888888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45959.078488888888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45959.078488888888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45959.078488888888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45959.078488888888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45959.078488888888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45959.078488888888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45959.078488888888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45959.078488888888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45959.078488888888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45959.078488888888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45959.078488888888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45959.078488888888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45959.078488888888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45959.078488888888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45959.078488888888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45959.078488888888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45959.078488888888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45959.078488888888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45959.078488888888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45959.078488888888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45959.078488888888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45959.078488888888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45959.078488888888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45959.078488888888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45959.078488888888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45959.078488888888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45959.078488888888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45959.078488888888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45959.078488888888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45959.078488888888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45959.078488888888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45959.078488888888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45959.078488888888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45959.078488888888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45959.078488888888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45959.078488888888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45959.078488888888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45959.078488888888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45959.078488888888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45959.078488888888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45959.078488888888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45959.078488888888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45959.078488888888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45959.078488888888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45959.078488888888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45959.078488888888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45959.078488888888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45959.078488888888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45959.078488888888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45959.078488888888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45959.078488888888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45959.078488888888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45959.078488888888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45959.078488888888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45959.078488888888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45959.078488888888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45959.078488888888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45959.078488888888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45959.078488888888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45959.078488888888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45959.078488888888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45959.078488888888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45959.078488888888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45959.078488888888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45959.078488888888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45959.078488888888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45959.078488888888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45959.078488888888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45959.078488888888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45959.078488888888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45959.078488888888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45959.078488888888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45959.078488888888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45959.078488888888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45959.078488888888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45959.078488888888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45959.078488888888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45959.078488888888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45959.078488888888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45959.078488888888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45959.078488888888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45959.078488888888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45959.078488888888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45959.078488888888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45959.078488888888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45959.078488888888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45959.078488888888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45959.078488888888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45959.078488888888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45959.078488888888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45959.078488888888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45959.078488888888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45959.078488888888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45959.078488888888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45959.078488888888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45959.078488888888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45959.078488888888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45959.078488888888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45959.078488888888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45959.078488888888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45959.078488888888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45959.078488888888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45959.078488888888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45959.078488888888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45959.078488888888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45959.078488888888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45959.078488888888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45959.078488888888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45959.078488888888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45959.078488888888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45959.078488888888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45959.078488888888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45959.078488888888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45959.078488888888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45959.078488888888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45959.078488888888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45959.078488888888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45959.078488888888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45959.078488888888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45959.078488888888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45959.078488888888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45959.078488888888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45959.078488888888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45959.078488888888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45959.078488888888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45959.078488888888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45959.078488888888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45959.078488888888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45959.078488888888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45959.078488888888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45959.078488888888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45959.078488888888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45959.078488888888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45959.078488888888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45959.078488888888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45959.078488888888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45959.078488888888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45959.078488888888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45959.078488888888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45959.078488888888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45959.078488888888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45959.078488888888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45959.078488888888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45959.078488888888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45959.078488888888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45959.078488888888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45959.078488888888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45959.078488888888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45959.078488888888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45959.078488888888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45959.078488888888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45959.078488888888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45959.078488888888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45959.078488888888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45959.078488888888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45959.078488888888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45959.078488888888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45959.078488888888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45959.078488888888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45959.078488888888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45959.078488888888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45959.078488888888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45959.078488888888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45959.078488888888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45959.078488888888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45959.078488888888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45959.078488888888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45959.078488888888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45959.078488888888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45959.078488888888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45959.078488888888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45959.078488888888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45959.078488888888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45959.078488888888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45959.078488888888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45959.078488888888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45959.078488888888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45959.078488888888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45959.078488888888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45959.078488888888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45959.078488888888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45959.078488888888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45959.078488888888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45959.078488888888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45959.078488888888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45959.078488888888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45959.078488888888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45959.078488888888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45959.078488888888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45959.078488888888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45959.078488888888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45959.078488888888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45959.078488888888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45959.078488888888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45959.078488888888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45959.078488888888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45959.078488888888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45959.078488888888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45959.078488888888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45959.078488888888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45959.078488888888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45959.078488888888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45959.078488888888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45959.078488888888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45959.078488888888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45959.078488888888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45959.078488888888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45959.078488888888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45959.078488888888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45959.078488888888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45959.078488888888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45959.078488888888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45959.078488888888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45959.078488888888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45959.078488888888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45959.078488888888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45959.078488888888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45959.078488888888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45959.078488888888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45959.078488888888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45959.078488888888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45959.078488888888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45959.078488888888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45959.078488888888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45959.078488888888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45959.078488888888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45959.078488888888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45959.078488888888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45959.078488888888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45959.078488888888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45959.078488888888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45959.078488888888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45959.078488888888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45959.078488888888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45959.078488888888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45959.078488888888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45959.078488888888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45959.078488888888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45959.078488888888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45959.078488888888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45959.078488888888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45959.078488888888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45959.078488888888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45959.078488888888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45959.078488888888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45959.078488888888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45959.078488888888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45959.078488888888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45959.078488888888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45959.078488888888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45959.078488888888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45959.078488888888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45959.078488888888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45959.078488888888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45959.078488888888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45959.078488888888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45959.078488888888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45959.078488888888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45959.078488888888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45959.078488888888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45959.078488888888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45959.078488888888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45959.078488888888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45959.078488888888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45959.078488888888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45959.078488888888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45959.078488888888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45959.078488888888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45959.078488888888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45959.078488888888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45959.078488888888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45959.078488888888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45959.078488888888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45959.078488888888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45959.078488888888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45959.078488888888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45959.078488888888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45959.078488888888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45959.078488888888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45959.078488888888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45959.078488888888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45959.078488888888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45959.078488888888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45959.078488888888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45959.078488888888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45959.078488888888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45959.078488888888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45959.078488888888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45959.078488888888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45959.078488888888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45959.078488888888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45959.078488888888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45959.078488888888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45959.078488888888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45959.078488888888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45959.078488888888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45959.078488888888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45959.078488888888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45959.078488888888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45959.078488888888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45959.078488888888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45959.078488888888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45959.078488888888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45959.078488888888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45959.078488888888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45959.078488888888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45959.078488888888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45959.078488888888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45959.078488888888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45959.078488888888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45959.078488888888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45959.078488888888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45959.078488888888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45959.078488888888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45959.078488888888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45959.078488888888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45959.078488888888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45959.078488888888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45959.078488888888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45959.078488888888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45959.078488888888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45959.078488888888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45959.078488888888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45959.078488888888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45959.078488888888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45959.078488888888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45959.078488888888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45959.078488888888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45959.078488888888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45959.078488888888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45959.078488888888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45959.078488888888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45959.078488888888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45959.078488888888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45959.078488888888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45959.078488888888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45959.078488888888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45959.078488888888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45959.078488888888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45959.078488888888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45959.078488888888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45959.078488888888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45959.078488888888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45959.078488888888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45959.078488888888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45959.078488888888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45959.078488888888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45959.078488888888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45959.078488888888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45959.078488888888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45959.078488888888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45959.078488888888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45959.078488888888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45959.078488888888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45959.078488888888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45959.078488888888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45959.078488888888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45959.078488888888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45959.078488888888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45959.078488888888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45959.078488888888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45959.078488888888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45959.078488888888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45959.078488888888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45959.078488888888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45959.078488888888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45959.078488888888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45959.078488888888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45959.078488888888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45959.078488888888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45959.078488888888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45959.078488888888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45959.078488888888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45959.078488888888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45959.078488888888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45959.078488888888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45959.078488888888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45959.078488888888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45959.078488888888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45959.078488888888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45959.078488888888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45959.078488888888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45959.078488888888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45959.078488888888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45959.078488888888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45959.078488888888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45959.078488888888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45959.078488888888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45959.078488888888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45959.078488888888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45959.078488888888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45959.078488888888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45959.078488888888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45959.078488888888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45959.078488888888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45959.078488888888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45959.078488888888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45959.078488888888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45959.078488888888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45959.078488888888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45959.078488888888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45959.078488888888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45959.078488888888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45959.078488888888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45959.078488888888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45959.078488888888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45959.078488888888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45959.078488888888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45959.078488888888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45959.078488888888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45959.078488888888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45959.078488888888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45959.078488888888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45959.078488888888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45959.078488888888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45959.078488888888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45959.078488888888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45959.078488888888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45959.078488888888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45959.078488888888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45959.078488888888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45959.078488888888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45959.078488888888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45959.078488888888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45959.078488888888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45959.078488888888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45959.078488888888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45959.078488888888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45959.078488888888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45959.078488888888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45959.078488888888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45959.078488888888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45959.078488888888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45959.078488888888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45959.078488888888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45959.078488888888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45959.078488888888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45959.078488888888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45959.078488888888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45959.078488888888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45959.078488888888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45959.078488888888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45959.078488888888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45959.078488888888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45959.078488888888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45959.078488888888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45959.078488888888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45959.078488888888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45959.078488888888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45959.078488888888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45959.078488888888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45959.078488888888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45959.078488888888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45959.078488888888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45959.078488888888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45959.078488888888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45959.078488888888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45959.078488888888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45959.078488888888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45959.078488888888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45959.078488888888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45959.078488888888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45959.078488888888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45959.078488888888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45959.078488888888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45959.078488888888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45959.078488888888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45959.078488888888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45959.078488888888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45959.078488888888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45959.078488888888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45959.078488888888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45959.078488888888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45959.078488888888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45959.078488888888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45959.078488888888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45959.078488888888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45959.078488888888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45959.078488888888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45959.078488888888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45959.078488888888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45959.078488888888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45959.078488888888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45959.078488888888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45959.078488888888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45959.078488888888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45959.078488888888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45959.078488888888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45959.078488888888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45959.078488888888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45959.078488888888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45959.078488888888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45959.078488888888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45959.078488888888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45959.078488888888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45959.078488888888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45959.078488888888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45959.078488888888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45959.078488888888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45959.078488888888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45959.078488888888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45959.078488888888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45959.078488888888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45959.078488888888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45959.078488888888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45959.078488888888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45959.078488888888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45959.078488888888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45959.078488888888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45959.078488888888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45959.078488888888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45959.078488888888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45959.078488888888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45959.078488888888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45959.078488888888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45959.078488888888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45959.078488888888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45959.078488888888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45959.078488888888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45959.078488888888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45959.078488888888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45959.078488888888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45959.078488888888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45959.078488888888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45959.078488888888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45959.078488888888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45959.078488888888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45959.078488888888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45959.078488888888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45959.078488888888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45959.078488888888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45959.078488888888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45959.078488888888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45959.078488888888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45959.078488888888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45959.078488888888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45959.078488888888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45959.078488888888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45959.078488888888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45959.078488888888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45959.078488888888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45959.078488888888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45959.078488888888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45959.078488888888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45959.078488888888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45959.078488888888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45959.078488888888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45959.078488888888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45959.078488888888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45959.078488888888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45959.078488888888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45959.078488888888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45959.078488888888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45959.078488888888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45959.078488888888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45959.078488888888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45959.078488888888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45959.078488888888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45959.078488888888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45959.078488888888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45959.078488888888</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255.59777129629219</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0.20279444444167893</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45958.924305555556</v>
      </c>
      <c r="G4" s="124">
        <f ca="1">IFERROR(NOW()-F4,"")</f>
        <v>0.1541833333321847</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45959.078488888888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45959.078488888888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45959.078488888888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45959.078488888888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45959.078488888888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45959.078488888888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45959.078488888888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45959.078488888888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45959.078488888888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45959.078488888888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45959.078488888888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45959.078488888888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45959.078488888888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45959.078488888888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45959.078488888888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45959.078488888888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45959.078488888888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45959.078488888888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45959.078488888888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45959.078488888888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45959.078488888888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45959.078488888888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45959.078488888888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45959.078488888888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45959.078488888888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45959.078488888888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45959.078488888888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45959.078488888888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45959.078488888888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45959.078488888888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45959.078488888888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45959.078488888888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45959.078488888888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45959.078488888888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45959.078488888888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45959.078488888888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45959.078488888888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45959.078488888888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45959.078488888888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45959.078488888888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45959.078488888888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45959.078488888888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45959.078488888888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45959.078488888888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45959.078488888888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45959.078488888888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45959.078488888888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45959.078488888888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45959.078488888888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45959.078488888888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45959.078488888888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45959.078488888888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45959.078488888888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45959.078488888888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45959.078488888888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45959.078488888888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45959.078488888888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45959.078488888888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45959.078488888888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45959.078488888888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45959.078488888888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45959.078488888888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45959.078488888888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45959.078488888888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45959.078488888888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45959.078488888888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45959.078488888888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45959.078488888888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45959.078488888888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45959.078488888888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45959.078488888888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45959.078488888888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45959.078488888888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45959.078488888888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45959.078488888888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45959.078488888888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45959.078488888888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45959.078488888888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45959.078488888888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45959.078488888888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45959.078488888888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45959.078488888888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45959.078488888888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45959.078488888888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45959.078488888888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45959.078488888888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45959.078488888888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45959.078488888888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45959.078488888888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45959.078488888888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45959.078488888888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45959.078488888888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45959.078488888888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45959.078488888888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45959.078488888888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45959.078488888888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45959.078488888888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45959.078488888888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45959.078488888888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45959.078488888888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45959.078488888888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45959.078488888888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45959.078488888888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45959.078488888888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45959.078488888888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45959.078488888888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45959.078488888888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45959.078488888888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45959.078488888888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45959.078488888888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45959.078488888888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45959.078488888888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45959.078488888888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45959.078488888888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45959.078488888888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45959.078488888888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45959.078488888888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45959.078488888888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45959.078488888888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45959.078488888888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45959.078488888888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45959.078488888888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45959.078488888888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45959.078488888888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45959.078488888888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45959.078488888888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45959.078488888888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45959.078488888888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45959.078488888888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45959.078488888888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45959.078488888888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45959.078488888888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45959.078488888888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45959.078488888888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45959.078488888888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45959.078488888888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45959.078488888888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45959.078488888888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45959.078488888888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45959.078488888888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45959.078488888888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45959.078488888888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45959.078488888888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45959.078488888888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45959.078488888888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45959.078488888888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45959.078488888888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45959.078488888888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45959.078488888888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45959.078488888888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45959.078488888888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45959.078488888888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45959.078488888888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45959.078488888888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45959.078488888888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45959.078488888888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45959.078488888888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45959.078488888888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45959.078488888888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45959.078488888888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45959.078488888888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45959.078488888888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45959.078488888888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45959.078488888888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45959.078488888888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45959.078488888888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45959.078488888888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45959.078488888888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45959.078488888888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45959.078488888888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45959.078488888888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45959.078488888888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45959.078488888888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45959.078488888888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45959.078488888888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45959.078488888888</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45959.078488888888</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67.246428703700076</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39083</v>
      </c>
      <c r="F3" s="38">
        <v>45926.188877314817</v>
      </c>
      <c r="G3" s="144">
        <f t="shared" ref="G3" ca="1" si="0">IFERROR(NOW()-F3,"")</f>
        <v>32.889611574071751</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39083</v>
      </c>
      <c r="F4" s="153">
        <v>45948.661111111112</v>
      </c>
      <c r="G4" s="154">
        <f ca="1">IFERROR(NOW()-F4,"")</f>
        <v>10.417377777775982</v>
      </c>
      <c r="H4" s="153">
        <v>45948.661111111112</v>
      </c>
      <c r="I4" s="152" t="str">
        <f>IFERROR(VLOOKUP(D4,DB!A:F,6,0),"")</f>
        <v>SCECO</v>
      </c>
      <c r="J4" s="152" t="str">
        <f>IFERROR(VLOOKUP(D4,DB!A:G,7,0),"")</f>
        <v>Dead</v>
      </c>
      <c r="K4" s="152" t="s">
        <v>39105</v>
      </c>
      <c r="L4" s="152" t="str">
        <f>IFERROR(VLOOKUP(D4,DB!A:I,9,0),"")</f>
        <v>Latis</v>
      </c>
    </row>
    <row r="5" spans="1:13" ht="15">
      <c r="A5" s="152"/>
      <c r="B5" s="152" t="str">
        <f>IFERROR(VLOOKUP(D5,DB!A:K,11,0),"")</f>
        <v/>
      </c>
      <c r="C5" s="152"/>
      <c r="D5" s="152"/>
      <c r="E5" s="152"/>
      <c r="F5" s="153"/>
      <c r="G5" s="154">
        <f ca="1">IFERROR(NOW()-F5,"")</f>
        <v>45959.078488888888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45959.078488888888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45959.078488888888</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45959.078488888888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45959.078488888888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45959.078488888888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45959.078488888888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45959.078488888888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45959.078488888888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45959.078488888888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45959.078488888888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45959.078488888888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45959.078488888888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45959.078488888888</v>
      </c>
      <c r="H18" s="153"/>
      <c r="I18" s="152" t="str">
        <f>IFERROR(VLOOKUP(D18,DB!A:F,6,0),"")</f>
        <v/>
      </c>
      <c r="J18" s="152" t="str">
        <f>IFERROR(VLOOKUP(D18,DB!A:G,7,0),"")</f>
        <v/>
      </c>
      <c r="K18" s="152"/>
      <c r="L18" s="152" t="str">
        <f>IFERROR(VLOOKUP(D18,DB!A:I,9,0),"")</f>
        <v/>
      </c>
    </row>
    <row r="19" spans="1:12" ht="15.75">
      <c r="A19" s="152"/>
      <c r="B19" s="152" t="str">
        <f>IFERROR(VLOOKUP(D19,DB!A:K,11,0),"")</f>
        <v/>
      </c>
      <c r="C19" s="152"/>
      <c r="D19" s="183"/>
      <c r="E19" s="152"/>
      <c r="F19" s="153"/>
      <c r="G19" s="154">
        <f ca="1">IFERROR(NOW()-F19,"")</f>
        <v>45959.078488888888</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45959.078488888888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45959.078488888888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45959.078488888888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45959.078488888888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45959.078488888888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45959.078488888888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45959.078488888888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45959.078488888888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45959.078488888888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45959.078488888888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45959.078488888888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45959.078488888888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45959.078488888888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45959.078488888888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45959.078488888888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45959.078488888888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45959.078488888888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45959.078488888888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45959.078488888888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45959.078488888888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45959.078488888888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45959.078488888888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45959.078488888888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45959.078488888888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45959.078488888888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45959.078488888888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45959.078488888888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45959.078488888888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45959.078488888888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45959.078488888888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45959.078488888888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45959.078488888888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45959.078488888888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45959.078488888888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45959.078488888888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45959.078488888888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45959.078488888888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45959.078488888888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45959.078488888888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45959.078488888888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45959.078488888888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45959.078488888888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45959.078488888888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45959.078488888888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45959.078488888888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45959.078488888888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45959.078488888888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45959.078488888888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45959.078488888888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45959.078488888888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45959.078488888888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45959.078488888888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45959.078488888888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45959.078488888888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45959.078488888888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45959.078488888888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45959.078488888888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45959.078488888888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45959.078488888888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45959.078488888888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45959.078488888888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45959.078488888888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45959.078488888888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45959.078488888888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45959.078488888888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45959.078488888888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45959.078488888888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45959.078488888888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45959.078488888888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45959.078488888888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45959.078488888888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45959.078488888888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45959.078488888888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45959.078488888888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45959.078488888888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45959.078488888888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45959.078488888888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45959.078488888888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45959.078488888888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45959.078488888888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45959.078488888888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45959.078488888888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45959.078488888888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45959.078488888888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45959.078488888888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45959.078488888888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45959.078488888888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45959.078488888888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45959.078488888888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45959.078488888888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45959.078488888888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45959.078488888888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45959.078488888888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45959.078488888888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45959.078488888888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45959.078488888888</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45959.078488888888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45959.078488888888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45959.078488888888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45959.078488888888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45959.078488888888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45959.078488888888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45959.078488888888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45959.078488888888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45959.078488888888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45959.078488888888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45959.078488888888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45959.078488888888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45959.078488888888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45959.078488888888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45959.078488888888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45959.078488888888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45959.078488888888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45959.078488888888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45959.078488888888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45959.078488888888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45959.078488888888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45959.078488888888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45959.078488888888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45959.078488888888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45959.078488888888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45959.078488888888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45959.078488888888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45959.078488888888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45959.078488888888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45959.078488888888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45959.078488888888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45959.078488888888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45959.078488888888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45959.078488888888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45959.078488888888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45959.078488888888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45959.078488888888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45959.078488888888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45959.078488888888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45959.078488888888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45959.078488888888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45959.078488888888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45959.078488888888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45959.078488888888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45959.078488888888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45959.078488888888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45959.078488888888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45959.078488888888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45959.078488888888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45959.078488888888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45959.078488888888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45959.078488888888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45959.078488888888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45959.078488888888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45959.078488888888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45959.078488888888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45959.078488888888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45959.078488888888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45959.078488888888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45959.078488888888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45959.078488888888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45959.078488888888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45959.078488888888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45959.078488888888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45959.078488888888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45959.078488888888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45959.078488888888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45959.078488888888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45959.078488888888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45959.078488888888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45959.078488888888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45959.078488888888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45959.078488888888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45959.078488888888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45959.078488888888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45959.078488888888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45959.078488888888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45959.078488888888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45959.078488888888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45959.078488888888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45959.078488888888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45959.078488888888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45959.078488888888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45959.078488888888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45959.078488888888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45959.078488888888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45959.078488888888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45959.078488888888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45959.078488888888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45959.078488888888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45959.078488888888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45959.078488888888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45959.078488888888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45959.078488888888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45959.078488888888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45959.078488888888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45959.078488888888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45959.078488888888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45959.078488888888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45959.078488888888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45959.078488888888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45959.078488888888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45959.078488888888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45959.078488888888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45959.078488888888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45959.078488888888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45959.078488888888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45959.078488888888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45959.078488888888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45959.078488888888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45959.078488888888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45959.078488888888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45959.078488888888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45959.078488888888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45959.078488888888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45959.078488888888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45959.078488888888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45959.078488888888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45959.078488888888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45959.078488888888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45959.078488888888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45959.078488888888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45959.078488888888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45959.078488888888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45959.078488888888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45959.078488888888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45959.078488888888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45959.078488888888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45959.078488888888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45959.078488888888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45959.078488888888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45959.078488888888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45959.078488888888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45959.078488888888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45959.078488888888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45959.078488888888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45959.078488888888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45959.078488888888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45959.078488888888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45959.078488888888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45959.078488888888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45959.078488888888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45959.078488888888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45959.078488888888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45959.078488888888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45959.078488888888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45959.078488888888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45959.078488888888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45959.078488888888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45959.078488888888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45959.078488888888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45959.078488888888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45959.078488888888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45959.078488888888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45959.078488888888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45959.078488888888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45959.078488888888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45959.078488888888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45959.078488888888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45959.078488888888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45959.078488888888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45959.078488888888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45959.078488888888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45959.078488888888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45959.078488888888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45959.078488888888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45959.078488888888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45959.078488888888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45959.078488888888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45959.078488888888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45959.078488888888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45959.078488888888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45959.078488888888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45959.078488888888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45959.078488888888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45959.078488888888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45959.078488888888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45959.078488888888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45959.078488888888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45959.078488888888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45959.078488888888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45959.078488888888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45959.078488888888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45959.078488888888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45959.078488888888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45959.078488888888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45959.078488888888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45959.078488888888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45959.078488888888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45959.078488888888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45959.078488888888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45959.078488888888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45959.078488888888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45959.078488888888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45959.078488888888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45959.078488888888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45959.078488888888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45959.078488888888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45959.078488888888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45959.078488888888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45959.078488888888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45959.078488888888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45959.078488888888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45959.078488888888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45959.078488888888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45959.078488888888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45959.078488888888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45959.078488888888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45959.078488888888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45959.078488888888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45959.078488888888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45959.078488888888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45959.078488888888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45959.078488888888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45959.078488888888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45959.078488888888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45959.078488888888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45959.078488888888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45959.078488888888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45959.078488888888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45959.078488888888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45959.078488888888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45959.078488888888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45959.078488888888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45959.078488888888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45959.078488888888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45959.078488888888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45959.078488888888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45959.078488888888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45959.078488888888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45959.078488888888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45959.078488888888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45959.078488888888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45959.078488888888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45959.078488888888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45959.078488888888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45959.078488888888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45959.078488888888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45959.078488888888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45959.078488888888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45959.078488888888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45959.078488888888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45959.078488888888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45959.078488888888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45959.078488888888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45959.078488888888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45959.078488888888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45959.078488888888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45959.078488888888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45959.078488888888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45959.078488888888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45959.078488888888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45959.078488888888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45959.078488888888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45959.078488888888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45959.078488888888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45959.078488888888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45959.078488888888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45959.078488888888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45959.078488888888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45959.078488888888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45959.078488888888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45959.078488888888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45959.078488888888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45959.078488888888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45959.078488888888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45959.078488888888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45959.078488888888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45959.078488888888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45959.078488888888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45959.078488888888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45959.078488888888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45959.078488888888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45959.078488888888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45959.078488888888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45959.078488888888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45959.078488888888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45959.078488888888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45959.078488888888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45959.078488888888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45959.078488888888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45959.078488888888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45959.078488888888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45959.078488888888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45959.078488888888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45959.078488888888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45959.078488888888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45959.078488888888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45959.078488888888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45959.078488888888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45959.078488888888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45959.078488888888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45959.078488888888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45959.078488888888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45959.078488888888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45959.078488888888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45959.078488888888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45959.078488888888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45959.078488888888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45959.078488888888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45959.078488888888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45959.078488888888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45959.078488888888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45959.078488888888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45959.078488888888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45959.078488888888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45959.078488888888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45959.078488888888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45959.078488888888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45959.078488888888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45959.078488888888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45959.078488888888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45959.078488888888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45959.078488888888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45959.078488888888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45959.078488888888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45959.078488888888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45959.078488888888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45959.078488888888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45959.078488888888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45959.078488888888</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39106</v>
      </c>
      <c r="B2" s="173" t="str">
        <f>IFERROR(VLOOKUP(D2,DB!A:K,11,0),"")</f>
        <v>R6</v>
      </c>
      <c r="C2" s="174">
        <v>1</v>
      </c>
      <c r="D2" s="173" t="s">
        <v>34942</v>
      </c>
      <c r="E2" s="106" t="s">
        <v>38998</v>
      </c>
      <c r="F2" s="175">
        <v>45958.779328703706</v>
      </c>
      <c r="G2" s="116">
        <f ca="1">IFERROR(NOW()-F2,"-")</f>
        <v>0.29916018518269993</v>
      </c>
      <c r="H2" s="175">
        <v>45958.773611111108</v>
      </c>
      <c r="I2" s="173" t="str">
        <f>IFERROR(VLOOKUP(D2,DB!A:F,6,0),"")</f>
        <v>Generator-SG</v>
      </c>
      <c r="J2" s="173" t="str">
        <f>IFERROR(VLOOKUP(D2,DB!A:G,7,0),"")</f>
        <v>Vandalized</v>
      </c>
      <c r="K2" s="176" t="s">
        <v>39107</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45959.078488888888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45959.078488888888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45959.078488888888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45959.078488888888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45959.078488888888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45959.078488888888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45959.078488888888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45959.078488888888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45959.078488888888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45959.078488888888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45959.078488888888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45959.078488888888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45959.078488888888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45959.078488888888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45959.078488888888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45959.078488888888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45959.078488888888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45959.078488888888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45959.078488888888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45959.078488888888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45959.078488888888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45959.078488888888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45959.078488888888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45959.078488888888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45959.078488888888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45959.078488888888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45959.078488888888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45959.078488888888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45959.078488888888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45959.078488888888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45959.078488888888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45959.078488888888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45959.078488888888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45959.078488888888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45959.078488888888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45959.078488888888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45959.078488888888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45959.078488888888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45959.078488888888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45959.078488888888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45959.078488888888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45959.078488888888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45959.078488888888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45959.078488888888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45959.078488888888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45959.078488888888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45959.078488888888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45959.078488888888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45959.078488888888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45959.078488888888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45959.078488888888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45959.078488888888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45959.078488888888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45959.078488888888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45959.078488888888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45959.078488888888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45959.078488888888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45959.078488888888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45959.078488888888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45959.078488888888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45959.078488888888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45959.078488888888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45959.078488888888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45959.078488888888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45959.078488888888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45959.078488888888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45959.078488888888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45959.078488888888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45959.078488888888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45959.078488888888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45959.078488888888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45959.078488888888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45959.078488888888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45959.078488888888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45959.078488888888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45959.078488888888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45959.078488888888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45959.078488888888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45959.078488888888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45959.078488888888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45959.078488888888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45959.078488888888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45959.078488888888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45959.078488888888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45959.078488888888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45959.078488888888</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2025-10-28T22:55:21Z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