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0" documentId="120_S{2AC9BD13-BADA-5192-A53E-5A8FF88502F6}" xr6:coauthVersionLast="47" xr6:coauthVersionMax="47" xr10:uidLastSave="{C38DCE47-0C72-4698-87FC-3A950A9AA2E6}"/>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<sst xmlns="http://schemas.openxmlformats.org/spreadsheetml/2006/main" count="180280" uniqueCount="39123">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</sst>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F7" sqref="F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306.64893518518511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45969.597361111111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45969.597361111111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45969.597361111111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45969.597361111111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45969.597361111111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45969.597361111111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45969.597361111111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45969.597361111111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45969.597361111111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45969.597361111111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45969.597361111111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45969.597361111111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45969.597361111111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45969.597361111111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45969.597361111111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45969.597361111111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45969.597361111111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45969.597361111111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45969.597361111111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45969.597361111111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45969.597361111111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45969.597361111111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45969.597361111111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45969.597361111111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45969.597361111111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45969.597361111111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45969.597361111111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45969.597361111111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45969.597361111111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45969.597361111111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45969.597361111111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45969.597361111111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45969.597361111111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45969.597361111111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45969.597361111111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45969.597361111111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45969.597361111111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45969.597361111111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45969.597361111111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45969.597361111111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45969.597361111111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45969.597361111111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45969.597361111111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45969.597361111111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45969.597361111111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45969.597361111111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45969.597361111111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45969.597361111111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45969.597361111111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45969.597361111111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45969.597361111111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45969.597361111111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45969.597361111111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45969.597361111111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45969.597361111111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45969.597361111111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45969.597361111111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45969.597361111111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45969.597361111111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45969.597361111111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45969.597361111111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45969.597361111111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45969.597361111111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45969.597361111111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45969.597361111111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45969.597361111111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45969.597361111111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45969.597361111111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F2B70051-D45E-4179-9928-35576E7C276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144.59752314814978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45969.597361111111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45969.597361111111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45969.597361111111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45969.597361111111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45969.597361111111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45969.597361111111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45969.597361111111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45969.597361111111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45969.597361111111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45969.597361111111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45969.597361111111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45969.597361111111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45969.597361111111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45969.597361111111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45969.597361111111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45969.597361111111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45969.597361111111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45969.597361111111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45969.597361111111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45969.597361111111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45969.597361111111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45969.597361111111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45969.597361111111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45969.597361111111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45969.597361111111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45969.597361111111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45969.597361111111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45969.597361111111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45969.597361111111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45969.597361111111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45969.597361111111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45969.597361111111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45969.597361111111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45969.597361111111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45969.597361111111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45969.597361111111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45969.597361111111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45969.597361111111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45969.597361111111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45969.597361111111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45969.597361111111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45969.597361111111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45969.597361111111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45969.597361111111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45969.597361111111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45969.597361111111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45969.597361111111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45969.597361111111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45969.597361111111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45969.597361111111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45969.597361111111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45969.597361111111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45969.597361111111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45969.597361111111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45969.597361111111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45969.597361111111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45969.597361111111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45969.597361111111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45969.597361111111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45969.597361111111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45969.597361111111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H13" sqref="H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45969.597361111111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45969.597361111111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45969.597361111111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45969.597361111111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45969.597361111111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45969.597361111111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45969.597361111111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45969.597361111111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45969.597361111111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45969.597361111111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45969.597361111111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45969.597361111111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45969.597361111111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45969.597361111111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45969.597361111111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45969.597361111111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45969.597361111111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45969.597361111111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45969.597361111111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45969.597361111111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45969.597361111111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45969.597361111111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45969.597361111111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45969.597361111111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45969.597361111111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45969.597361111111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45969.597361111111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45969.597361111111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45969.597361111111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45969.597361111111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45969.597361111111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45969.597361111111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45969.597361111111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45969.597361111111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45969.597361111111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45969.597361111111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45969.597361111111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45969.597361111111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45969.597361111111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45969.597361111111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45969.597361111111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45969.597361111111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45969.597361111111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45969.597361111111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45969.597361111111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45969.597361111111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45969.597361111111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45969.597361111111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45969.597361111111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45969.597361111111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45969.597361111111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45969.597361111111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45969.597361111111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45969.597361111111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45969.597361111111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45969.597361111111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45969.597361111111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45969.597361111111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45969.597361111111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45969.597361111111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45969.597361111111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45969.597361111111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45969.597361111111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45969.597361111111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45969.597361111111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45969.597361111111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45969.597361111111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45969.597361111111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45969.597361111111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45969.597361111111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45969.597361111111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45969.597361111111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45969.597361111111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45969.597361111111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45969.597361111111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45969.597361111111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45969.597361111111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45969.597361111111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45969.597361111111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45969.597361111111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45969.597361111111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45969.597361111111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45969.597361111111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45969.597361111111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45969.597361111111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45969.597361111111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45969.597361111111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45969.597361111111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45969.597361111111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45969.597361111111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45969.597361111111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45969.597361111111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45969.597361111111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45969.597361111111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45969.597361111111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45969.597361111111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45969.597361111111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45969.597361111111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45969.597361111111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45969.597361111111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45969.597361111111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45969.597361111111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45969.597361111111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45969.597361111111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45969.597361111111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45969.597361111111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45969.597361111111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45969.597361111111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45969.597361111111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45969.597361111111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45969.597361111111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45969.597361111111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45969.597361111111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45969.597361111111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45969.597361111111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45969.597361111111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45969.597361111111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45969.597361111111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45969.597361111111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45969.597361111111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45969.597361111111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45969.597361111111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45969.597361111111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45969.597361111111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45969.597361111111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45969.597361111111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45969.597361111111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45969.597361111111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45969.597361111111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45969.597361111111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45969.597361111111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45969.597361111111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45969.597361111111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45969.597361111111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45969.597361111111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45969.597361111111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45969.597361111111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45969.597361111111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45969.597361111111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45969.597361111111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45969.597361111111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45969.597361111111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45969.597361111111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45969.597361111111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45969.597361111111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45969.597361111111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45969.597361111111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45969.597361111111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45969.597361111111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45969.597361111111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45969.597361111111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45969.597361111111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45969.597361111111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45969.597361111111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45969.597361111111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45969.597361111111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45969.597361111111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45969.597361111111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45969.597361111111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45969.597361111111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45969.597361111111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45969.597361111111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45969.597361111111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45969.597361111111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45969.597361111111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45969.597361111111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45969.597361111111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45969.597361111111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45969.597361111111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45969.597361111111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45969.597361111111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45969.597361111111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45969.597361111111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45969.597361111111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45969.597361111111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45969.597361111111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45969.597361111111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45969.597361111111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45969.597361111111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45969.597361111111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45969.597361111111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45969.597361111111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45969.597361111111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45969.597361111111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45969.597361111111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45969.597361111111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45969.597361111111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45969.597361111111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45969.597361111111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45969.597361111111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45969.597361111111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45969.597361111111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45969.597361111111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45969.597361111111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45969.597361111111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45969.597361111111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45969.597361111111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45969.597361111111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45969.597361111111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45969.597361111111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45969.597361111111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45969.597361111111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45969.597361111111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45969.597361111111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45969.597361111111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45969.597361111111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45969.597361111111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45969.597361111111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45969.597361111111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45969.597361111111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45969.597361111111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45969.597361111111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45969.597361111111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45969.597361111111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45969.597361111111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45969.597361111111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45969.597361111111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45969.597361111111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45969.597361111111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45969.597361111111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45969.597361111111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45969.597361111111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45969.597361111111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45969.597361111111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45969.597361111111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45969.597361111111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45969.597361111111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45969.597361111111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45969.597361111111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45969.597361111111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45969.597361111111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45969.597361111111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45969.597361111111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45969.597361111111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45969.597361111111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45969.597361111111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45969.597361111111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45969.597361111111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45969.597361111111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45969.597361111111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45969.597361111111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45969.597361111111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45969.597361111111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45969.597361111111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45969.597361111111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45969.597361111111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45969.597361111111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45969.597361111111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45969.597361111111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45969.597361111111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45969.597361111111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45969.597361111111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45969.597361111111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45969.597361111111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45969.597361111111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45969.597361111111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45969.597361111111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45969.597361111111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45969.597361111111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45969.597361111111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45969.597361111111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45969.597361111111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45969.597361111111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45969.597361111111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45969.597361111111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45969.597361111111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45969.597361111111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45969.597361111111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45969.597361111111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45969.597361111111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45969.597361111111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45969.597361111111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45969.597361111111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45969.597361111111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45969.597361111111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45969.597361111111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45969.597361111111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45969.597361111111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45969.597361111111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45969.597361111111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45969.597361111111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45969.597361111111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45969.597361111111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45969.597361111111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45969.597361111111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45969.597361111111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45969.597361111111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45969.597361111111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45969.597361111111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45969.597361111111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45969.597361111111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45969.597361111111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45969.597361111111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45969.597361111111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45969.597361111111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45969.597361111111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45969.597361111111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45969.597361111111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45969.597361111111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45969.597361111111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45969.597361111111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45969.597361111111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45969.597361111111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45969.597361111111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45969.597361111111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45969.597361111111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45969.597361111111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45969.597361111111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45969.597361111111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45969.597361111111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45969.597361111111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45969.597361111111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45969.597361111111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45969.597361111111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45969.597361111111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45969.597361111111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45969.597361111111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45969.597361111111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45969.597361111111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45969.597361111111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45969.597361111111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45969.597361111111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45969.597361111111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45969.597361111111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45969.597361111111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45969.597361111111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45969.597361111111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45969.597361111111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45969.597361111111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45969.597361111111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45969.597361111111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45969.597361111111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45969.597361111111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45969.597361111111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45969.597361111111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45969.597361111111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45969.597361111111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45969.597361111111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45969.597361111111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45969.597361111111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45969.597361111111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45969.597361111111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45969.597361111111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45969.597361111111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45969.597361111111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45969.597361111111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45969.597361111111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45969.597361111111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45969.597361111111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45969.597361111111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45969.597361111111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45969.597361111111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45969.597361111111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45969.597361111111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45969.597361111111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45969.597361111111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45969.597361111111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45969.597361111111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45969.597361111111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45969.597361111111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45969.597361111111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45969.597361111111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45969.597361111111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45969.597361111111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45969.597361111111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45969.597361111111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45969.597361111111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45969.597361111111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45969.597361111111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45969.597361111111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45969.597361111111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45969.597361111111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45969.597361111111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45969.597361111111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45969.597361111111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45969.597361111111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45969.597361111111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45969.597361111111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45969.597361111111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45969.597361111111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45969.597361111111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45969.597361111111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45969.597361111111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45969.597361111111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45969.597361111111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45969.597361111111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45969.597361111111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45969.597361111111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45969.597361111111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45969.597361111111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45969.597361111111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45969.597361111111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45969.597361111111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45969.597361111111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45969.597361111111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45969.597361111111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45969.597361111111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45969.597361111111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45969.597361111111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45969.597361111111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45969.597361111111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45969.597361111111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45969.597361111111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45969.597361111111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45969.597361111111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45969.597361111111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45969.597361111111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45969.597361111111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45969.597361111111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45969.597361111111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45969.597361111111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45969.597361111111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45969.597361111111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45969.597361111111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45969.597361111111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45969.597361111111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45969.597361111111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45969.597361111111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45969.597361111111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45969.597361111111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45969.597361111111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45969.597361111111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45969.597361111111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45969.597361111111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45969.597361111111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45969.597361111111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45969.597361111111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45969.597361111111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45969.597361111111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45969.597361111111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45969.597361111111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45969.597361111111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45969.597361111111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45969.597361111111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45969.597361111111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45969.597361111111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45969.597361111111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45969.597361111111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45969.597361111111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45969.597361111111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45969.597361111111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45969.597361111111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45969.597361111111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45969.597361111111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45969.597361111111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45969.597361111111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45969.597361111111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45969.597361111111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45969.597361111111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45969.597361111111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45969.597361111111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45969.597361111111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45969.597361111111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45969.597361111111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45969.597361111111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45969.597361111111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45969.597361111111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45969.597361111111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45969.597361111111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45969.597361111111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45969.597361111111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45969.597361111111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45969.597361111111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45969.597361111111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45969.597361111111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45969.597361111111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45969.597361111111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45969.597361111111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45969.597361111111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45969.597361111111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45969.597361111111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45969.597361111111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45969.597361111111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45969.597361111111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45969.597361111111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45969.597361111111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45969.597361111111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45969.597361111111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45969.597361111111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45969.597361111111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45969.597361111111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45969.597361111111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45969.597361111111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45969.597361111111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45969.597361111111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45969.597361111111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45969.597361111111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45969.597361111111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45969.597361111111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45969.597361111111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45969.597361111111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45969.597361111111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45969.597361111111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45969.597361111111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45969.597361111111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45969.597361111111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45969.597361111111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45969.597361111111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45969.597361111111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45969.597361111111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45969.597361111111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45969.597361111111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45969.597361111111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45969.597361111111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45969.597361111111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45969.597361111111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45969.597361111111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45969.597361111111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45969.597361111111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45969.597361111111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45969.597361111111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45969.597361111111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45969.597361111111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45969.597361111111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45969.597361111111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45969.597361111111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45969.597361111111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45969.597361111111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45969.597361111111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45969.597361111111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45969.597361111111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45969.597361111111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45969.597361111111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45969.597361111111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45969.597361111111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45969.597361111111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45969.597361111111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45969.597361111111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45969.597361111111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45969.597361111111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45969.597361111111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45969.597361111111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45969.597361111111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45969.597361111111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45969.597361111111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45969.597361111111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45969.597361111111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45969.597361111111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45969.597361111111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45969.597361111111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45969.597361111111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45969.597361111111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45969.597361111111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45969.597361111111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45969.597361111111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45969.597361111111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45969.597361111111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45969.597361111111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45969.597361111111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45969.597361111111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45969.597361111111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45969.597361111111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45969.597361111111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45969.597361111111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45969.597361111111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45969.597361111111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45969.597361111111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45969.597361111111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45969.597361111111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45969.597361111111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45969.597361111111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45969.597361111111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45969.597361111111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45969.597361111111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45969.597361111111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45969.597361111111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45969.597361111111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45969.597361111111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45969.597361111111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45969.597361111111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45969.597361111111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45969.597361111111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45969.597361111111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45969.597361111111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45969.597361111111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45969.597361111111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45969.597361111111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45969.597361111111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45969.597361111111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45969.597361111111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45969.597361111111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45969.597361111111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45969.597361111111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45969.597361111111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45969.597361111111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45969.597361111111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45969.597361111111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45969.597361111111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45969.597361111111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45969.597361111111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45969.597361111111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45969.597361111111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45969.597361111111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45969.597361111111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45969.597361111111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45969.597361111111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45969.597361111111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45969.597361111111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45969.597361111111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45969.597361111111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45969.597361111111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45969.597361111111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45969.597361111111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45969.597361111111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45969.597361111111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45969.597361111111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45969.597361111111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45969.597361111111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45969.597361111111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45969.597361111111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45969.597361111111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45969.597361111111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45969.597361111111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45969.597361111111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45969.597361111111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45969.597361111111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45969.597361111111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45969.597361111111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45969.597361111111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45969.597361111111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45969.597361111111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45969.597361111111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45969.597361111111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45969.597361111111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45969.597361111111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45969.597361111111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45969.597361111111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45969.597361111111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45969.597361111111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45969.597361111111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45969.597361111111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45969.597361111111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45969.597361111111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45969.597361111111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45969.597361111111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45969.597361111111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45969.597361111111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45969.597361111111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45969.597361111111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45969.597361111111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45969.597361111111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45969.597361111111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45969.597361111111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45969.597361111111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45969.597361111111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45969.597361111111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45969.597361111111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45969.597361111111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45969.597361111111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45969.597361111111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45969.597361111111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45969.597361111111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45969.597361111111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45969.597361111111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45969.597361111111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45969.597361111111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45969.597361111111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45969.597361111111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45969.597361111111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45969.597361111111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45969.597361111111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45969.597361111111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45969.597361111111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45969.597361111111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45969.597361111111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45969.597361111111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45969.597361111111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45969.597361111111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45969.597361111111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45969.597361111111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45969.597361111111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45969.597361111111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45969.597361111111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45969.597361111111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45969.597361111111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45969.597361111111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45969.597361111111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45969.597361111111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45969.597361111111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45969.597361111111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45969.597361111111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45969.597361111111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45969.597361111111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45969.597361111111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45969.597361111111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45969.597361111111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45969.597361111111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45969.597361111111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45969.597361111111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45969.597361111111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45969.597361111111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45969.597361111111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45969.597361111111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45969.597361111111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45969.597361111111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45969.597361111111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45969.597361111111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45969.597361111111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45969.597361111111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45969.597361111111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45969.597361111111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45969.597361111111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45969.597361111111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45969.597361111111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45969.597361111111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45969.597361111111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45969.597361111111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45969.597361111111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45969.597361111111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45969.597361111111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45969.597361111111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45969.597361111111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45969.597361111111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45969.597361111111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45969.597361111111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45969.597361111111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45969.597361111111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45969.597361111111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45969.597361111111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45969.597361111111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45969.597361111111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45969.597361111111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45969.597361111111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45969.597361111111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45969.597361111111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45969.597361111111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45969.597361111111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45969.597361111111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45969.597361111111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45969.597361111111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45969.597361111111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45969.597361111111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45969.597361111111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45969.597361111111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45969.597361111111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45969.597361111111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45969.597361111111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45969.597361111111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45969.597361111111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45969.597361111111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45969.597361111111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45969.597361111111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45969.597361111111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45969.597361111111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45969.597361111111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45969.597361111111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45969.597361111111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45969.597361111111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45969.597361111111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45969.597361111111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45969.597361111111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45969.597361111111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45969.597361111111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45969.597361111111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45969.597361111111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45969.597361111111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45969.597361111111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45969.597361111111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45969.597361111111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45969.597361111111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45969.597361111111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45969.597361111111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45969.597361111111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45969.597361111111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45969.597361111111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45969.597361111111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45969.597361111111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45969.597361111111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45969.597361111111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45969.597361111111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45969.597361111111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45969.597361111111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45969.597361111111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45969.597361111111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45969.597361111111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45969.597361111111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45969.597361111111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45969.597361111111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45969.597361111111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45969.597361111111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45969.597361111111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45969.597361111111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45969.597361111111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45969.597361111111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45969.597361111111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45969.597361111111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45969.597361111111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45969.597361111111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45969.597361111111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45969.597361111111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45969.597361111111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45969.597361111111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45969.597361111111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45969.597361111111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45969.597361111111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45969.597361111111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45969.597361111111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45969.597361111111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45969.597361111111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45969.597361111111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45969.597361111111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45969.597361111111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45969.597361111111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45969.597361111111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45969.597361111111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45969.597361111111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45969.597361111111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45969.597361111111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45969.597361111111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45969.597361111111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45969.597361111111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45969.597361111111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45969.597361111111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45969.597361111111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45969.597361111111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45969.597361111111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45969.597361111111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45969.597361111111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45969.597361111111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45969.597361111111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45969.597361111111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45969.597361111111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45969.597361111111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45969.597361111111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45969.597361111111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45969.597361111111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45969.597361111111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45969.597361111111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45969.597361111111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45969.597361111111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45969.597361111111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45969.597361111111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45969.597361111111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45969.597361111111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45969.597361111111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45969.597361111111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45969.597361111111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45969.597361111111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45969.597361111111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45969.597361111111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45969.597361111111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45969.597361111111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45969.597361111111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45969.597361111111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45969.597361111111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45969.597361111111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45969.597361111111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45969.597361111111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45969.597361111111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45969.597361111111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45969.597361111111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45969.597361111111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45969.597361111111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45969.597361111111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45969.597361111111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45969.597361111111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45969.597361111111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45969.597361111111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45969.597361111111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45969.597361111111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45969.597361111111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45969.597361111111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45969.597361111111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45969.597361111111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45969.597361111111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45969.597361111111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45969.597361111111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45969.597361111111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45969.597361111111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45969.597361111111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45969.597361111111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45969.597361111111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45969.597361111111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45969.597361111111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45969.597361111111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45969.597361111111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45969.597361111111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45969.597361111111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45969.597361111111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45969.597361111111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45969.597361111111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45969.597361111111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45969.597361111111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45969.597361111111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45969.597361111111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45969.597361111111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45969.597361111111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45969.597361111111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45969.597361111111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45969.597361111111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45969.597361111111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45969.597361111111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45969.597361111111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45969.597361111111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45969.597361111111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45969.597361111111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45969.597361111111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45969.597361111111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45969.597361111111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45969.597361111111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45969.597361111111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45969.597361111111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45969.597361111111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45969.597361111111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45969.597361111111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45969.597361111111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45969.597361111111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45969.597361111111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45969.597361111111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45969.597361111111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45969.597361111111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45969.597361111111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45969.597361111111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45969.597361111111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45969.597361111111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45969.597361111111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45969.597361111111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45969.597361111111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45969.597361111111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45969.597361111111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45969.597361111111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45969.597361111111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45969.597361111111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45969.597361111111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45969.597361111111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45969.597361111111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45969.597361111111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45969.597361111111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45969.597361111111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45969.597361111111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45969.597361111111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45969.597361111111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45969.597361111111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45969.597361111111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45969.597361111111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45969.597361111111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45969.597361111111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45969.597361111111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45969.597361111111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45969.597361111111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45969.597361111111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45969.597361111111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45969.597361111111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45969.597361111111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45969.597361111111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45969.597361111111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45969.597361111111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45969.597361111111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45969.597361111111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45969.597361111111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45969.597361111111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45969.597361111111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45969.597361111111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45969.597361111111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45969.597361111111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45969.597361111111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45969.597361111111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45969.597361111111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45969.597361111111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45969.597361111111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45969.597361111111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45969.597361111111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45969.597361111111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45969.597361111111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45969.597361111111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45969.597361111111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45969.597361111111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45969.597361111111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45969.597361111111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45969.597361111111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45969.597361111111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45969.597361111111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45969.597361111111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45969.597361111111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45969.597361111111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45969.597361111111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45969.597361111111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45969.597361111111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45969.597361111111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45969.597361111111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45969.597361111111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45969.597361111111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45969.597361111111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45969.597361111111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45969.597361111111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45969.597361111111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45969.597361111111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45969.597361111111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45969.597361111111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45969.597361111111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45969.597361111111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45969.597361111111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45969.597361111111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45969.597361111111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45969.597361111111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45969.597361111111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45969.597361111111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45969.597361111111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45969.597361111111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45969.597361111111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45969.597361111111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45969.597361111111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45969.597361111111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45969.597361111111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45969.597361111111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45969.597361111111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45969.597361111111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45969.597361111111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45969.597361111111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45969.597361111111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45969.597361111111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45969.597361111111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45969.597361111111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45969.597361111111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45969.597361111111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45969.597361111111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45969.597361111111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45969.597361111111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45969.597361111111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45969.597361111111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45969.597361111111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45969.597361111111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45969.597361111111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45969.597361111111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45969.597361111111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45969.597361111111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45969.597361111111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45969.597361111111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45969.597361111111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45969.597361111111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45969.597361111111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45969.597361111111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45969.597361111111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45969.597361111111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45969.597361111111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45969.597361111111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45969.597361111111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45969.597361111111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45969.597361111111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45969.597361111111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45969.597361111111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45969.597361111111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45969.597361111111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45969.597361111111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45969.597361111111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45969.597361111111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45969.597361111111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45969.597361111111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45969.597361111111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45969.597361111111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45969.597361111111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45969.597361111111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45969.597361111111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45969.597361111111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266.11664351851505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4.355324074276723E-2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45969.597361111111</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45969.597361111111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45969.597361111111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45969.597361111111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45969.597361111111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45969.597361111111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45969.597361111111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45969.597361111111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45969.597361111111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45969.597361111111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45969.597361111111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45969.597361111111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45969.597361111111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45969.597361111111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45969.597361111111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45969.597361111111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45969.597361111111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45969.597361111111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45969.597361111111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45969.597361111111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45969.597361111111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45969.597361111111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45969.597361111111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45969.597361111111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45969.597361111111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45969.597361111111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45969.597361111111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45969.597361111111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45969.597361111111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45969.597361111111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45969.597361111111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45969.597361111111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45969.597361111111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45969.597361111111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45969.597361111111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45969.597361111111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45969.597361111111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45969.597361111111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45969.597361111111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45969.597361111111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45969.597361111111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45969.597361111111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45969.597361111111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45969.597361111111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45969.597361111111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45969.597361111111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45969.597361111111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45969.597361111111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45969.597361111111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45969.597361111111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45969.597361111111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45969.597361111111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45969.597361111111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45969.597361111111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45969.597361111111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45969.597361111111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45969.597361111111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45969.597361111111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45969.597361111111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45969.597361111111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45969.597361111111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45969.597361111111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45969.597361111111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45969.597361111111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45969.597361111111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45969.597361111111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45969.597361111111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45969.597361111111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45969.597361111111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45969.597361111111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45969.597361111111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45969.597361111111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45969.597361111111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45969.597361111111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45969.597361111111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45969.597361111111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45969.597361111111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45969.597361111111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45969.597361111111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45969.597361111111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45969.597361111111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45969.597361111111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45969.597361111111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45969.597361111111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45969.597361111111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45969.597361111111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45969.597361111111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45969.597361111111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45969.597361111111</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77.765300925922929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43.408483796294604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20.936249999998836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45969.597361111111</v>
      </c>
      <c r="H6" s="125"/>
      <c r="I6" s="124" t="str">
        <f>IFERROR(VLOOKUP(D6,DB!A:F,6,0),"")</f>
        <v/>
      </c>
      <c r="J6" s="124" t="str">
        <f>IFERROR(VLOOKUP(D6,DB!A:G,7,0),"")</f>
        <v/>
      </c>
      <c r="K6" s="124"/>
      <c r="L6" s="124" t="str">
        <f>IFERROR(VLOOKUP(D6,DB!A:I,9,0),"")</f>
        <v/>
      </c>
    </row>
    <row r="7" spans="1:13">
      <c r="A7" s="124"/>
      <c r="B7" s="124" t="str">
        <f>IFERROR(VLOOKUP(D7,DB!A:K,11,0),"")</f>
        <v>R5</v>
      </c>
      <c r="C7" s="124"/>
      <c r="D7" s="124" t="s">
        <v>38254</v>
      </c>
      <c r="E7" s="124"/>
      <c r="F7" s="125"/>
      <c r="G7" s="126">
        <f t="shared" ca="1" si="1"/>
        <v>45969.597361111111</v>
      </c>
      <c r="H7" s="125"/>
      <c r="I7" s="124" t="str">
        <f>IFERROR(VLOOKUP(D7,DB!A:F,6,0),"")</f>
        <v>SCECO</v>
      </c>
      <c r="J7" s="124" t="str">
        <f>IFERROR(VLOOKUP(D7,DB!A:G,7,0),"")</f>
        <v>Haj Removal</v>
      </c>
      <c r="K7" s="124"/>
      <c r="L7" s="124" t="str">
        <f>IFERROR(VLOOKUP(D7,DB!A:I,9,0),"")</f>
        <v>Latis</v>
      </c>
    </row>
    <row r="8" spans="1:13">
      <c r="A8" s="124"/>
      <c r="B8" s="124" t="str">
        <f>IFERROR(VLOOKUP(D8,DB!A:K,11,0),"")</f>
        <v/>
      </c>
      <c r="C8" s="124"/>
      <c r="D8" s="124"/>
      <c r="E8" s="124"/>
      <c r="F8" s="125"/>
      <c r="G8" s="126">
        <f t="shared" ca="1" si="1"/>
        <v>45969.597361111111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45969.597361111111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45969.597361111111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45969.597361111111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45969.597361111111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45969.597361111111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45969.597361111111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45969.597361111111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45969.597361111111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45969.597361111111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45969.597361111111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45969.597361111111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45969.597361111111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45969.597361111111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45969.597361111111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45969.597361111111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45969.597361111111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45969.597361111111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45969.597361111111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45969.597361111111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45969.597361111111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45969.597361111111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45969.597361111111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45969.597361111111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45969.597361111111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45969.597361111111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45969.597361111111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45969.597361111111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45969.597361111111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45969.597361111111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45969.597361111111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45969.597361111111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45969.597361111111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45969.597361111111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45969.597361111111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45969.597361111111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45969.597361111111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45969.597361111111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45969.597361111111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45969.597361111111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45969.597361111111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45969.597361111111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45969.597361111111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45969.597361111111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45969.597361111111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45969.597361111111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45969.597361111111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45969.597361111111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45969.597361111111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45969.597361111111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45969.597361111111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45969.597361111111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45969.597361111111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45969.597361111111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45969.597361111111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45969.597361111111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45969.597361111111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45969.597361111111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45969.597361111111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45969.597361111111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45969.597361111111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45969.597361111111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45969.597361111111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45969.597361111111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45969.597361111111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45969.597361111111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45969.597361111111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45969.597361111111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45969.597361111111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45969.597361111111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45969.597361111111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45969.597361111111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45969.597361111111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45969.597361111111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45969.597361111111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45969.597361111111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45969.597361111111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45969.597361111111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45969.597361111111</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45969.597361111111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45969.597361111111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45969.597361111111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45969.597361111111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45969.597361111111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45969.597361111111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45969.597361111111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45969.597361111111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45969.597361111111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45969.597361111111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45969.597361111111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45969.597361111111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45969.597361111111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45969.597361111111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45969.597361111111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45969.597361111111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45969.597361111111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45969.597361111111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45969.597361111111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45969.597361111111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45969.597361111111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45969.597361111111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45969.597361111111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45969.597361111111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45969.597361111111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45969.597361111111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45969.597361111111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45969.597361111111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45969.597361111111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45969.597361111111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45969.597361111111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45969.597361111111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45969.597361111111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45969.597361111111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45969.597361111111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45969.597361111111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45969.597361111111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45969.597361111111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45969.597361111111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45969.597361111111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45969.597361111111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45969.597361111111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45969.597361111111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45969.597361111111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45969.597361111111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45969.597361111111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45969.597361111111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45969.597361111111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45969.597361111111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45969.597361111111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45969.597361111111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45969.597361111111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45969.597361111111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45969.597361111111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45969.597361111111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45969.597361111111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45969.597361111111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45969.597361111111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45969.597361111111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45969.597361111111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45969.597361111111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45969.597361111111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45969.597361111111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45969.597361111111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45969.597361111111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45969.597361111111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45969.597361111111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45969.597361111111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45969.597361111111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45969.597361111111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45969.597361111111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45969.597361111111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45969.597361111111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45969.597361111111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45969.597361111111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45969.597361111111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45969.597361111111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45969.597361111111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45969.597361111111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45969.597361111111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45969.597361111111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45969.597361111111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45969.597361111111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45969.597361111111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45969.597361111111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45969.597361111111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45969.597361111111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45969.597361111111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45969.597361111111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45969.597361111111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45969.597361111111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45969.597361111111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45969.597361111111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45969.597361111111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45969.597361111111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45969.597361111111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45969.597361111111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45969.597361111111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45969.597361111111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45969.597361111111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45969.597361111111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45969.597361111111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45969.597361111111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45969.597361111111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45969.597361111111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45969.597361111111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45969.597361111111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45969.597361111111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45969.597361111111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45969.597361111111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45969.597361111111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45969.597361111111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45969.597361111111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45969.597361111111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45969.597361111111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45969.597361111111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45969.597361111111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45969.597361111111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45969.597361111111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45969.597361111111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45969.597361111111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45969.597361111111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45969.597361111111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45969.597361111111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45969.597361111111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45969.597361111111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45969.597361111111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45969.597361111111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45969.597361111111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45969.597361111111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45969.597361111111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45969.597361111111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45969.597361111111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45969.597361111111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45969.597361111111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45969.597361111111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45969.597361111111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45969.597361111111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45969.597361111111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45969.597361111111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45969.597361111111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45969.597361111111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45969.597361111111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45969.597361111111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45969.597361111111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45969.597361111111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45969.597361111111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45969.597361111111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45969.597361111111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45969.597361111111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45969.597361111111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45969.597361111111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45969.597361111111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45969.597361111111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45969.597361111111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45969.597361111111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45969.597361111111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45969.597361111111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45969.597361111111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45969.597361111111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45969.597361111111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45969.597361111111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45969.597361111111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45969.597361111111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45969.597361111111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45969.597361111111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45969.597361111111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45969.597361111111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45969.597361111111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45969.597361111111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45969.597361111111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45969.597361111111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45969.597361111111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45969.597361111111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45969.597361111111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45969.597361111111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45969.597361111111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45969.597361111111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45969.597361111111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45969.597361111111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45969.597361111111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45969.597361111111</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45969.597361111111</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3</v>
      </c>
      <c r="D2" s="145" t="s">
        <v>29232</v>
      </c>
      <c r="E2" s="124" t="s">
        <v>39021</v>
      </c>
      <c r="F2" s="144">
        <v>45969.546412037038</v>
      </c>
      <c r="G2" s="105">
        <f t="shared" ref="G2:G11" ca="1" si="0">IFERROR(NOW()-F2,"-")</f>
        <v>5.0949074073287193E-2</v>
      </c>
      <c r="H2" s="144">
        <v>45969.540520833332</v>
      </c>
      <c r="I2" s="142" t="str">
        <f>IFERROR(VLOOKUP(D2,DB!A:F,6,0),"")</f>
        <v>SCECO</v>
      </c>
      <c r="J2" s="142" t="str">
        <f>IFERROR(VLOOKUP(D2,DB!A:G,7,0),"")</f>
        <v>Dead</v>
      </c>
      <c r="K2" s="146" t="s">
        <v>39122</v>
      </c>
      <c r="L2" s="147" t="str">
        <f>IFERROR(VLOOKUP(D2,DB!A:I,9,0),"")</f>
        <v>Latis</v>
      </c>
    </row>
    <row r="3" spans="1:16382" ht="31.5" customHeight="1">
      <c r="A3" s="141"/>
      <c r="B3" s="142" t="str">
        <f>IFERROR(VLOOKUP(D3,DB!A:K,11,0),"")</f>
        <v/>
      </c>
      <c r="C3" s="143"/>
      <c r="D3" s="145"/>
      <c r="E3" s="124"/>
      <c r="F3" s="144"/>
      <c r="G3" s="105">
        <f t="shared" ca="1" si="0"/>
        <v>45969.597361111111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45969.597361111111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45969.597361111111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45969.597361111111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45969.597361111111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45969.597361111111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45969.597361111111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45969.597361111111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45969.597361111111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45969.597361111111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45969.597361111111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45969.597361111111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45969.597361111111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45969.597361111111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45969.597361111111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45969.597361111111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45969.597361111111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45969.597361111111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45969.597361111111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45969.597361111111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45969.597361111111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45969.597361111111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45969.597361111111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45969.597361111111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45969.597361111111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45969.597361111111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45969.597361111111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45969.597361111111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45969.597361111111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45969.597361111111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45969.597361111111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45969.597361111111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45969.597361111111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45969.597361111111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45969.597361111111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45969.597361111111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45969.597361111111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45969.597361111111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45969.597361111111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45969.597361111111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45969.597361111111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45969.597361111111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45969.597361111111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45969.597361111111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45969.597361111111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45969.597361111111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45969.597361111111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45969.597361111111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45969.597361111111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45969.597361111111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45969.597361111111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45969.597361111111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45969.597361111111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45969.597361111111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45969.597361111111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45969.597361111111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45969.597361111111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45969.597361111111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45969.597361111111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45969.597361111111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45969.597361111111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45969.597361111111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45969.597361111111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45969.597361111111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45969.597361111111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45969.597361111111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45969.597361111111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45969.597361111111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45969.597361111111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45969.597361111111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45969.597361111111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45969.597361111111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45969.597361111111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45969.597361111111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45969.597361111111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45969.597361111111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45969.597361111111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45969.597361111111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45969.597361111111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45969.597361111111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45969.597361111111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45969.597361111111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45969.597361111111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45969.597361111111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45969.597361111111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45969.597361111111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45969.597361111111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45969.597361111111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45969.597361111111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45969.597361111111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45969.597361111111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45969.597361111111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45969.597361111111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45969.597361111111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45969.597361111111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45969.597361111111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45969.597361111111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45969.597361111111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45969.597361111111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45969.597361111111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45969.597361111111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45969.597361111111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45969.597361111111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45969.597361111111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45969.597361111111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45969.597361111111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45969.597361111111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45969.597361111111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45969.597361111111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45969.597361111111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45969.597361111111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45969.597361111111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45969.597361111111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45969.597361111111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45969.597361111111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45969.597361111111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45969.597361111111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45969.597361111111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45969.597361111111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45969.597361111111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45969.597361111111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45969.597361111111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45969.597361111111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45969.597361111111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45969.597361111111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45969.597361111111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45969.597361111111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45969.597361111111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45969.597361111111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45969.597361111111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45969.597361111111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45969.597361111111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45969.597361111111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45969.597361111111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45969.597361111111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45969.597361111111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45969.597361111111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45969.597361111111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45969.597361111111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45969.597361111111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45969.597361111111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45969.597361111111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45969.597361111111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45969.597361111111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45969.597361111111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45969.597361111111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45969.597361111111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45969.597361111111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45969.597361111111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45969.597361111111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45969.597361111111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45969.597361111111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45969.597361111111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45969.597361111111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45969.597361111111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45969.597361111111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45969.597361111111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45969.597361111111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45969.597361111111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45969.597361111111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45969.597361111111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45969.597361111111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45969.597361111111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45969.597361111111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45969.597361111111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45969.597361111111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45969.597361111111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45969.597361111111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45969.597361111111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45969.597361111111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45969.597361111111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45969.597361111111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45969.597361111111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45969.597361111111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45969.597361111111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45969.597361111111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45969.597361111111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45969.597361111111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45969.597361111111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45969.597361111111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45969.597361111111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45969.597361111111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45969.597361111111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45969.597361111111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45969.597361111111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45969.597361111111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45969.597361111111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45969.597361111111</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45969.597361111111</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45969.597361111111</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45969.597361111111</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2025-11-08T11:21:45Z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